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041\Documents\Veřejné zakázky 2025\22 Pavilon VA - odvlhčení\"/>
    </mc:Choice>
  </mc:AlternateContent>
  <xr:revisionPtr revIDLastSave="0" documentId="8_{F3BB836E-C053-4219-B03A-03E2816256CA}" xr6:coauthVersionLast="36" xr6:coauthVersionMax="36" xr10:uidLastSave="{00000000-0000-0000-0000-000000000000}"/>
  <bookViews>
    <workbookView xWindow="-120" yWindow="-120" windowWidth="38640" windowHeight="21240" xr2:uid="{D67AC9A0-2B93-4772-A588-40658A9B9796}"/>
  </bookViews>
  <sheets>
    <sheet name="SOUHRNNÝ LIST STAVBY" sheetId="1" r:id="rId1"/>
    <sheet name="REKAPITULACE OBJEKTŮ STAVBY" sheetId="2" r:id="rId2"/>
    <sheet name="KRYCÍ LIST" sheetId="3" r:id="rId3"/>
    <sheet name="REKAPITULACE" sheetId="4" r:id="rId4"/>
    <sheet name="ROZPOČET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1" i="1"/>
  <c r="E19" i="1"/>
  <c r="E18" i="1"/>
  <c r="E17" i="1"/>
  <c r="E16" i="1"/>
  <c r="E15" i="1"/>
  <c r="E12" i="2"/>
  <c r="D12" i="2"/>
  <c r="E11" i="2"/>
  <c r="D11" i="2"/>
  <c r="H39" i="3"/>
  <c r="H38" i="3"/>
  <c r="H36" i="3"/>
  <c r="H35" i="3"/>
  <c r="M8" i="3"/>
  <c r="E28" i="3"/>
  <c r="E27" i="3"/>
  <c r="E26" i="3"/>
  <c r="E25" i="3"/>
  <c r="M28" i="3"/>
  <c r="M26" i="3"/>
  <c r="M25" i="3"/>
  <c r="M23" i="3"/>
  <c r="M22" i="3"/>
  <c r="M21" i="3"/>
  <c r="M20" i="3"/>
  <c r="M19" i="3"/>
  <c r="M18" i="3"/>
  <c r="M17" i="3"/>
  <c r="M16" i="3"/>
  <c r="M15" i="3"/>
  <c r="M14" i="3"/>
  <c r="E24" i="3"/>
  <c r="E20" i="3"/>
  <c r="H155" i="5" s="1"/>
  <c r="E19" i="3"/>
  <c r="E17" i="3"/>
  <c r="E16" i="3"/>
  <c r="E15" i="3"/>
  <c r="E14" i="3"/>
  <c r="E23" i="4"/>
  <c r="D23" i="4"/>
  <c r="C23" i="4"/>
  <c r="E21" i="4"/>
  <c r="D21" i="4"/>
  <c r="C21" i="4"/>
  <c r="E20" i="4"/>
  <c r="D20" i="4"/>
  <c r="C20" i="4"/>
  <c r="E17" i="4"/>
  <c r="D17" i="4"/>
  <c r="C17" i="4"/>
  <c r="E16" i="4"/>
  <c r="D16" i="4"/>
  <c r="C16" i="4"/>
  <c r="E13" i="4"/>
  <c r="D13" i="4"/>
  <c r="C13" i="4"/>
  <c r="E12" i="4"/>
  <c r="D12" i="4"/>
  <c r="C12" i="4"/>
  <c r="E11" i="4"/>
  <c r="D11" i="4"/>
  <c r="C11" i="4"/>
  <c r="E10" i="4"/>
  <c r="D10" i="4"/>
  <c r="C10" i="4"/>
  <c r="E9" i="4"/>
  <c r="D9" i="4"/>
  <c r="C9" i="4"/>
  <c r="I153" i="5"/>
  <c r="G153" i="5"/>
  <c r="I152" i="5"/>
  <c r="G152" i="5"/>
  <c r="A152" i="5"/>
  <c r="I151" i="5"/>
  <c r="G151" i="5"/>
  <c r="A151" i="5"/>
  <c r="I150" i="5"/>
  <c r="G150" i="5"/>
  <c r="A150" i="5"/>
  <c r="I148" i="5"/>
  <c r="G148" i="5"/>
  <c r="A148" i="5"/>
  <c r="I147" i="5"/>
  <c r="G147" i="5"/>
  <c r="A147" i="5"/>
  <c r="I145" i="5"/>
  <c r="G145" i="5"/>
  <c r="A145" i="5"/>
  <c r="I144" i="5"/>
  <c r="G144" i="5"/>
  <c r="A144" i="5"/>
  <c r="I142" i="5"/>
  <c r="G142" i="5"/>
  <c r="A142" i="5"/>
  <c r="I141" i="5"/>
  <c r="G141" i="5"/>
  <c r="A141" i="5"/>
  <c r="I139" i="5"/>
  <c r="G139" i="5"/>
  <c r="A139" i="5"/>
  <c r="I137" i="5"/>
  <c r="G137" i="5"/>
  <c r="A137" i="5"/>
  <c r="I136" i="5"/>
  <c r="G136" i="5"/>
  <c r="A136" i="5"/>
  <c r="I135" i="5"/>
  <c r="G135" i="5"/>
  <c r="A135" i="5"/>
  <c r="I134" i="5"/>
  <c r="G134" i="5"/>
  <c r="A134" i="5"/>
  <c r="I133" i="5"/>
  <c r="G133" i="5"/>
  <c r="A133" i="5"/>
  <c r="I132" i="5"/>
  <c r="G132" i="5"/>
  <c r="A132" i="5"/>
  <c r="I131" i="5"/>
  <c r="G131" i="5"/>
  <c r="A131" i="5"/>
  <c r="I130" i="5"/>
  <c r="G130" i="5"/>
  <c r="A130" i="5"/>
  <c r="I128" i="5"/>
  <c r="G128" i="5"/>
  <c r="A128" i="5"/>
  <c r="I127" i="5"/>
  <c r="G127" i="5"/>
  <c r="A127" i="5"/>
  <c r="I126" i="5"/>
  <c r="G126" i="5"/>
  <c r="A126" i="5"/>
  <c r="I124" i="5"/>
  <c r="G124" i="5"/>
  <c r="A124" i="5"/>
  <c r="I123" i="5"/>
  <c r="G123" i="5"/>
  <c r="A123" i="5"/>
  <c r="I121" i="5"/>
  <c r="G121" i="5"/>
  <c r="A121" i="5"/>
  <c r="I120" i="5"/>
  <c r="G120" i="5"/>
  <c r="A120" i="5"/>
  <c r="I118" i="5"/>
  <c r="G118" i="5"/>
  <c r="A118" i="5"/>
  <c r="I117" i="5"/>
  <c r="G117" i="5"/>
  <c r="A117" i="5"/>
  <c r="I115" i="5"/>
  <c r="G115" i="5"/>
  <c r="A115" i="5"/>
  <c r="I113" i="5"/>
  <c r="G113" i="5"/>
  <c r="A113" i="5"/>
  <c r="I111" i="5"/>
  <c r="G111" i="5"/>
  <c r="A111" i="5"/>
  <c r="I110" i="5"/>
  <c r="G110" i="5"/>
  <c r="A110" i="5"/>
  <c r="I108" i="5"/>
  <c r="G108" i="5"/>
  <c r="A108" i="5"/>
  <c r="I107" i="5"/>
  <c r="G107" i="5"/>
  <c r="A107" i="5"/>
  <c r="I105" i="5"/>
  <c r="G105" i="5"/>
  <c r="A105" i="5"/>
  <c r="I104" i="5"/>
  <c r="G104" i="5"/>
  <c r="A104" i="5"/>
  <c r="I102" i="5"/>
  <c r="G102" i="5"/>
  <c r="A102" i="5"/>
  <c r="I101" i="5"/>
  <c r="G101" i="5"/>
  <c r="A101" i="5"/>
  <c r="I99" i="5"/>
  <c r="G99" i="5"/>
  <c r="A99" i="5"/>
  <c r="I98" i="5"/>
  <c r="G98" i="5"/>
  <c r="A98" i="5"/>
  <c r="I96" i="5"/>
  <c r="G96" i="5"/>
  <c r="A96" i="5"/>
  <c r="I95" i="5"/>
  <c r="G95" i="5"/>
  <c r="A95" i="5"/>
  <c r="I93" i="5"/>
  <c r="G93" i="5"/>
  <c r="A93" i="5"/>
  <c r="I92" i="5"/>
  <c r="G92" i="5"/>
  <c r="A92" i="5"/>
  <c r="I90" i="5"/>
  <c r="G90" i="5"/>
  <c r="A90" i="5"/>
  <c r="I89" i="5"/>
  <c r="G89" i="5"/>
  <c r="A89" i="5"/>
  <c r="I87" i="5"/>
  <c r="G87" i="5"/>
  <c r="A87" i="5"/>
  <c r="I86" i="5"/>
  <c r="G86" i="5"/>
  <c r="A86" i="5"/>
  <c r="I85" i="5"/>
  <c r="G85" i="5"/>
  <c r="A85" i="5"/>
  <c r="I77" i="5"/>
  <c r="G77" i="5"/>
  <c r="I76" i="5"/>
  <c r="G76" i="5"/>
  <c r="A76" i="5"/>
  <c r="I75" i="5"/>
  <c r="G75" i="5"/>
  <c r="A75" i="5"/>
  <c r="I74" i="5"/>
  <c r="G74" i="5"/>
  <c r="A74" i="5"/>
  <c r="I73" i="5"/>
  <c r="G73" i="5"/>
  <c r="A73" i="5"/>
  <c r="I71" i="5"/>
  <c r="G71" i="5"/>
  <c r="A71" i="5"/>
  <c r="I70" i="5"/>
  <c r="G70" i="5"/>
  <c r="A70" i="5"/>
  <c r="I69" i="5"/>
  <c r="G69" i="5"/>
  <c r="A69" i="5"/>
  <c r="I68" i="5"/>
  <c r="G68" i="5"/>
  <c r="A68" i="5"/>
  <c r="I66" i="5"/>
  <c r="G66" i="5"/>
  <c r="A66" i="5"/>
  <c r="I64" i="5"/>
  <c r="G64" i="5"/>
  <c r="A64" i="5"/>
  <c r="I63" i="5"/>
  <c r="G63" i="5"/>
  <c r="A63" i="5"/>
  <c r="I62" i="5"/>
  <c r="G62" i="5"/>
  <c r="A62" i="5"/>
  <c r="I61" i="5"/>
  <c r="G61" i="5"/>
  <c r="A61" i="5"/>
  <c r="I60" i="5"/>
  <c r="G60" i="5"/>
  <c r="A60" i="5"/>
  <c r="I59" i="5"/>
  <c r="G59" i="5"/>
  <c r="A59" i="5"/>
  <c r="I58" i="5"/>
  <c r="G58" i="5"/>
  <c r="A58" i="5"/>
  <c r="I57" i="5"/>
  <c r="G57" i="5"/>
  <c r="A57" i="5"/>
  <c r="I56" i="5"/>
  <c r="G56" i="5"/>
  <c r="A56" i="5"/>
  <c r="I55" i="5"/>
  <c r="G55" i="5"/>
  <c r="A55" i="5"/>
  <c r="I54" i="5"/>
  <c r="G54" i="5"/>
  <c r="A54" i="5"/>
  <c r="I53" i="5"/>
  <c r="G53" i="5"/>
  <c r="A53" i="5"/>
  <c r="I52" i="5"/>
  <c r="G52" i="5"/>
  <c r="A52" i="5"/>
  <c r="I51" i="5"/>
  <c r="G51" i="5"/>
  <c r="A51" i="5"/>
  <c r="I50" i="5"/>
  <c r="G50" i="5"/>
  <c r="A50" i="5"/>
  <c r="I42" i="5"/>
  <c r="G42" i="5"/>
  <c r="I41" i="5"/>
  <c r="G41" i="5"/>
  <c r="A41" i="5"/>
  <c r="I39" i="5"/>
  <c r="G39" i="5"/>
  <c r="I36" i="5"/>
  <c r="G36" i="5"/>
  <c r="A36" i="5"/>
  <c r="I34" i="5"/>
  <c r="G34" i="5"/>
  <c r="A34" i="5"/>
  <c r="I32" i="5"/>
  <c r="G32" i="5"/>
  <c r="A32" i="5"/>
  <c r="I30" i="5"/>
  <c r="G30" i="5"/>
  <c r="A30" i="5"/>
  <c r="I29" i="5"/>
  <c r="G29" i="5"/>
  <c r="A29" i="5"/>
  <c r="I28" i="5"/>
  <c r="G28" i="5"/>
  <c r="A28" i="5"/>
  <c r="I27" i="5"/>
  <c r="G27" i="5"/>
  <c r="A27" i="5"/>
  <c r="I26" i="5"/>
  <c r="G26" i="5"/>
  <c r="A26" i="5"/>
  <c r="I24" i="5"/>
  <c r="G24" i="5"/>
  <c r="I22" i="5"/>
  <c r="G22" i="5"/>
  <c r="A22" i="5"/>
  <c r="I21" i="5"/>
  <c r="G21" i="5"/>
  <c r="A21" i="5"/>
  <c r="I20" i="5"/>
  <c r="G20" i="5"/>
  <c r="A20" i="5"/>
  <c r="I18" i="5"/>
  <c r="G18" i="5"/>
  <c r="A18" i="5"/>
  <c r="I16" i="5"/>
  <c r="G16" i="5"/>
  <c r="I15" i="5"/>
  <c r="G15" i="5"/>
  <c r="A15" i="5"/>
  <c r="I14" i="5"/>
  <c r="G14" i="5"/>
  <c r="A14" i="5"/>
  <c r="I12" i="5"/>
  <c r="G12" i="5"/>
</calcChain>
</file>

<file path=xl/sharedStrings.xml><?xml version="1.0" encoding="utf-8"?>
<sst xmlns="http://schemas.openxmlformats.org/spreadsheetml/2006/main" count="641" uniqueCount="372">
  <si>
    <t>Stavba : 202513 - Pavilon V/A - Odvlhčení COS</t>
  </si>
  <si>
    <t>Cenová úroveň : 2025/II</t>
  </si>
  <si>
    <t>Objekt : D.1.2.5 - TPS - Silnoproud</t>
  </si>
  <si>
    <t xml:space="preserve">Datum zpracování : </t>
  </si>
  <si>
    <t>SOUPIS PRACÍ S VÝKAZEM VÝMĚR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</si>
  <si>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</si>
  <si>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</si>
  <si>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</si>
  <si>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</si>
  <si>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</si>
  <si>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</si>
  <si>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</si>
  <si>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</si>
  <si>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</si>
  <si>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</si>
  <si>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</si>
  <si>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</si>
  <si>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</si>
  <si>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</si>
  <si>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</si>
  <si>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</si>
  <si>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</si>
  <si>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</si>
  <si>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</si>
  <si>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</si>
  <si>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</si>
  <si>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HSV:</t>
  </si>
  <si>
    <t>oddíl 9</t>
  </si>
  <si>
    <t>Ostatní konstrukce a práce:</t>
  </si>
  <si>
    <t>C-977151179-0</t>
  </si>
  <si>
    <t>VRT JADROVY ZELBET D 120MM</t>
  </si>
  <si>
    <t>M</t>
  </si>
  <si>
    <t>množství =</t>
  </si>
  <si>
    <t>6*4*0,3</t>
  </si>
  <si>
    <t>C-311101215-0</t>
  </si>
  <si>
    <t>ZRIZ PROSTUPU ZDI NOSNE VLOZKY 0,35M2</t>
  </si>
  <si>
    <t>C-952902110-0</t>
  </si>
  <si>
    <t>ZAMETENI V MISTNOSTECH A CHODBACH</t>
  </si>
  <si>
    <t>M2</t>
  </si>
  <si>
    <t>OSTATNÍ KONSTRUKCE A PRÁCE CELKEM</t>
  </si>
  <si>
    <t>oddíl 94</t>
  </si>
  <si>
    <t>Lešení a stavební výtahy:</t>
  </si>
  <si>
    <t>O-94194-0</t>
  </si>
  <si>
    <t>MTZ+DMTZ LESENI LEHKE RADOVE</t>
  </si>
  <si>
    <t>POZNÁMKA:</t>
  </si>
  <si>
    <t>VÝSKA 4,0M</t>
  </si>
  <si>
    <t>O-94395-0</t>
  </si>
  <si>
    <t>MTZ+DMTZ PODLAZEK PROSTOR LESENI</t>
  </si>
  <si>
    <t>C-949009101-0</t>
  </si>
  <si>
    <t>PRESUN HMOT LESENI SAMOSTATNE BUD 50M</t>
  </si>
  <si>
    <t>T</t>
  </si>
  <si>
    <t>R-941941191-0</t>
  </si>
  <si>
    <t>PRIPL ZK MESIC POUZ LESENI K POL 94194-0</t>
  </si>
  <si>
    <t>12</t>
  </si>
  <si>
    <t>LEŠENÍ A STAVEBNÍ VÝTAHY CELKEM</t>
  </si>
  <si>
    <t>oddíl 96</t>
  </si>
  <si>
    <t>Bourání konstrukcí:</t>
  </si>
  <si>
    <t>C-979081144-0</t>
  </si>
  <si>
    <t>SKLADKOVNE PLASTY</t>
  </si>
  <si>
    <t>C-979081143-0</t>
  </si>
  <si>
    <t>SKLADKOVNE STAVEBNI DREVO,DESKY,OBALY</t>
  </si>
  <si>
    <t>C-979081132-0</t>
  </si>
  <si>
    <t>SKLADKOVNE SMISENY STAV A DEMOL ODPAD</t>
  </si>
  <si>
    <t>C-979081158-0</t>
  </si>
  <si>
    <t>SKLADKOVNE STAV SUT ZNECISTENA Z 50%</t>
  </si>
  <si>
    <t>C-979081001-0</t>
  </si>
  <si>
    <t>NAKLADKA STAVEB SUTI DO PLAST PYTLU</t>
  </si>
  <si>
    <t>0.15+0.2</t>
  </si>
  <si>
    <t>C-979081106-0</t>
  </si>
  <si>
    <t>NAKLADKA DO KONTEJN STROJ VYBOUR HMOT</t>
  </si>
  <si>
    <t>0.05+0.05</t>
  </si>
  <si>
    <t>C-979081111-0</t>
  </si>
  <si>
    <t>ODVOZ STAVEB SUTI NA SKLADKU DO 1KM</t>
  </si>
  <si>
    <t>0.55+0.35+0.1</t>
  </si>
  <si>
    <t>C-979081121-0</t>
  </si>
  <si>
    <t>PRIPL ZKD 1KM ODVOZU SUTI NA SKLADKU</t>
  </si>
  <si>
    <t>13*1</t>
  </si>
  <si>
    <t>SKLÁDKA HOLASOVICE 13KM</t>
  </si>
  <si>
    <t>BOURÁNÍ KONSTRUKCÍ CELKEM</t>
  </si>
  <si>
    <t>oddíl 99</t>
  </si>
  <si>
    <t>Přesun hmot:</t>
  </si>
  <si>
    <t>R:99001</t>
  </si>
  <si>
    <t>PŘESUN HMOT % PRO HSV STANOVENÝ PROCENTNÍ SAZBOU (%) Z CENY VODOROVNÁ DOPRAVNÍ VZDÁLENOST DO 50 M V OBJEKTECH VÝŠKY PŘES DO 6 M</t>
  </si>
  <si>
    <t>KPL</t>
  </si>
  <si>
    <t>PŘESUN HMOT CELKEM</t>
  </si>
  <si>
    <t>PSV:</t>
  </si>
  <si>
    <t>oddíl PSV</t>
  </si>
  <si>
    <t>Ostatní PSV:</t>
  </si>
  <si>
    <t>R:IN001</t>
  </si>
  <si>
    <t>PŘESUN HMOT PRO SILNOPROUD STANOVENÝ PROCENTNÍ SAZBOU (%) Z CENY VODOROVNÁ DOPRAVNÍ VZDÁLENOST DO 50 M V OBJEKTECH VÝŠKY PŘES DO 6 M</t>
  </si>
  <si>
    <t>R:IN002</t>
  </si>
  <si>
    <t>DOPLŇKOVÝ MATERIÁL K PSV DODÁVKA VE VÝŠI 2,7%</t>
  </si>
  <si>
    <t>R:IN003</t>
  </si>
  <si>
    <t>NÁKLADY NA ZAJIŠTĚNÍ BEZPEČNOSTI NA STAVBĚ</t>
  </si>
  <si>
    <t>R:IN004</t>
  </si>
  <si>
    <t>PROVEDENÍ POSPOJOVÁNÍ ZAŘÍZENÍ DLE PODNÍMEK PD - DOPLŇKOVÉ POSPOJOVÁNÍ ELEKTRO A OSTATNÍCH PROFESÍ )VŠECHNY KOVOVÉ ČÁSTI STAVBY)</t>
  </si>
  <si>
    <t>R:IN005</t>
  </si>
  <si>
    <t>CELKOVÁ PROHLÍDKA ELEKTRICKÉHO ROZVODU A ZAŘÍZENÍ / REVIZE</t>
  </si>
  <si>
    <t>R:IN006</t>
  </si>
  <si>
    <t>DOKUMETACE SKUTEČNÉHO PROVEDENÍ STAVBY - DSPS</t>
  </si>
  <si>
    <t>R:IN007</t>
  </si>
  <si>
    <t>POMOCNÉ PRÁCE</t>
  </si>
  <si>
    <t>R:IN008</t>
  </si>
  <si>
    <t>KOORDINACE NA STAVBĚ, NECENÍKOVÉ PRÁCE</t>
  </si>
  <si>
    <t>R:IN009</t>
  </si>
  <si>
    <t>SEZNÁMENÍ INVESTORA S OBSLUHOU</t>
  </si>
  <si>
    <t>R:IN010</t>
  </si>
  <si>
    <t>OSTATNÍ NESPECIFIKOVANÉ DROBNÉ PRÁCE</t>
  </si>
  <si>
    <t>R:IN011</t>
  </si>
  <si>
    <t>KOMPLETAČNÍ ČINNOST, ZKOUŠKY, MĚŘENÍ</t>
  </si>
  <si>
    <t>R:IN012</t>
  </si>
  <si>
    <t>ZAPOJENÍ A ODZKOUŠENÍ CHODU</t>
  </si>
  <si>
    <t>R:IN013</t>
  </si>
  <si>
    <t>PŘÍPLATEK PRÁCE PROVÁDĚNÉ POD NAPĚTÍM PPN</t>
  </si>
  <si>
    <t>R:IN017</t>
  </si>
  <si>
    <t>OZNAČENÍ KABELŮ ŠTÍTKY</t>
  </si>
  <si>
    <t>R:IN020</t>
  </si>
  <si>
    <t>VEŠKERÉ DOPLŇKY KABELOVÝCH TRAS</t>
  </si>
  <si>
    <t>POLOŽKA ZAHRNUJE DODÁVKU A MONTÁŽ VŠECH POMOCNÝCH KONSTRUKCÍ KABELOVÝCH ŽLABŮ VČ. DÍLŮ JAKO JSOU STOJNY, VÝLOŽNÍKY, OHYBY, STOUPACÍ DÍLY, SVORKY, SPOJKY, ŠROUBY, OBLOUKY, TŘMENY ATD.</t>
  </si>
  <si>
    <t>R:ICD001</t>
  </si>
  <si>
    <t xml:space="preserve">KOMPLETAČNÍ ČINNOST – INŽENÝRSKÁ ČINNOST DODAVATELSKÁ </t>
  </si>
  <si>
    <t>NÁKLADY DODAVATELE PRO POLOŽKY: POSKYTOVAT PODKLADY A KONZULTACE PŘI ZPRACOVÁNÍ PROJEKTU STAVBY, ZAJISTIT VYBUDOVÁNÍ ZAŘÍZENÍ STAVENIŠTĚ I PRO SUBDODAVATELE, ZAJIŠŤOVAT PROVOZ A ÚDRŽBU ZAŘÍZENÍ STAVENIŠTĚ VČETNĚ SPOLEČNÝCH SOCIÁLNÍCH A PROVOZNÍCH OBJEKTŮ, PŘEVZÍT STAVENIŠTĚ PRO STAVEBNÍ ČÁST STAVBY A ZAŘÍZENÍ STAVENIŠTĚ A PŘEDÁVAT JEHO ČÁSTI PODDODAVATELŮM, KOORDINOVAT PRÁCE PODDODAVATELŮ NA ZÁKLADĚ PROJEKTU, PROVÁDĚT VĚCNÉ A CENOVÉ KONTROLY VČETNĚ PŘEJÍMKY A ZAJIŠŤOVAT PLNĚNÍ DÍLČÍCH TERMÍNŮ DODÁVKY, ZAJIŠŤOVAT POSKYTNUTÍ ZEDNICKÉ A OSTATNÍ VÝPOMOCI ORGANIZACÍM ZÚČASTNĚNÝM NA STAVBĚ NA ZÁKLADĚ JEJICH PÍSEMNÉHO POŽADAVKU, ZAJIŠTĚNÍ A ÚČAST NA KOLAUDACI A PŘEDÁNÍ STAVBY DO UŽÍVÁNÍ, NA ŽÁDOST ODBĚRATELE SE ZÚČASTNIT VYHODNOCOVACÍHO ŘÍZENÍ.</t>
  </si>
  <si>
    <t>R:IN021</t>
  </si>
  <si>
    <t>ZATAŽENÍ KABELOVÉHO PŘÍVODU DO ROZVADĚČE A JEHO PŘIPOJENÍ V ROZVADĚČI</t>
  </si>
  <si>
    <t>R_PSV001</t>
  </si>
  <si>
    <t>AUTORSKÝ DOZOR PROJEKTANTA</t>
  </si>
  <si>
    <t>R:PO003</t>
  </si>
  <si>
    <t>ZHOTOVENÍ VÝPISU POŽÁRNÍCÍ ZAŘÍZENÍ V OBJEKTU VČ. GRAFICKÉHO PLÁNU</t>
  </si>
  <si>
    <t>R_PSV012</t>
  </si>
  <si>
    <t>DROBNÉ STAVEBNÍ ZAPRAVENÍ STÁV. KONSTRUKCÍ PO PROVEDENÍ INSTALACÍ. ZAPRAVENÍ KONSTUKCÍ VČ. POVRCHOVÝCH ÚPRAV APOD.</t>
  </si>
  <si>
    <t>ZAPRAVENÍ PROVEDENO VČ. STAVEBNÍCH PRACÍ. CENA ZAHRNUJE MATERIÁLY I MONTÁŽ</t>
  </si>
  <si>
    <t>R:IN033</t>
  </si>
  <si>
    <t>KOORDINACE PRACÍ S DODAVATELI OSTATNÍCH STAVEB SIE</t>
  </si>
  <si>
    <t>R:IN040</t>
  </si>
  <si>
    <t>PŘÍPLATEK ZA ZTÍŽENÉ PODMÍNKY MONTÁŽE VE STÍSNĚNÉM PROSTORU</t>
  </si>
  <si>
    <t>R:PSV029</t>
  </si>
  <si>
    <t>OVĚŘENÍ BEZNAPEŤOVÉHO STAVU VNTŘNÍ INSTALACE TS A PŘEDÁNÍ PRACOVIŠTĚ OSTATNÍM DODAVATELŮM VČ. KOORDINACÍ</t>
  </si>
  <si>
    <t>RMINS:021</t>
  </si>
  <si>
    <t>DÍLENSKÁ DOKUMENTACE UPRAVOVANÉHO ROZVADĚČE</t>
  </si>
  <si>
    <t>PSV</t>
  </si>
  <si>
    <t>OSTATNÍ PSV CELKEM</t>
  </si>
  <si>
    <t>MONTÁŽNÍ PRÁCE:</t>
  </si>
  <si>
    <t>oddíl M21</t>
  </si>
  <si>
    <t>Montáže silnoproud:</t>
  </si>
  <si>
    <t>M-210190405-0</t>
  </si>
  <si>
    <t>SKRIN PRIDAV PRO PRIPOJENI KABELU</t>
  </si>
  <si>
    <t>SADA</t>
  </si>
  <si>
    <t>MAT-01</t>
  </si>
  <si>
    <t>PŘIPOJOVACÍ SADA K DEIONU V ROZVODNĚ (3X VÝVOD)</t>
  </si>
  <si>
    <t>M-210020042-0</t>
  </si>
  <si>
    <t>OBJIMKA PRO ZAJISTENI KABELU</t>
  </si>
  <si>
    <t>KS</t>
  </si>
  <si>
    <t>60</t>
  </si>
  <si>
    <t>MAT-02</t>
  </si>
  <si>
    <t>PŘÍCHYTKA SONAP 6375/41-54</t>
  </si>
  <si>
    <t>M-210020307-0</t>
  </si>
  <si>
    <t>ZLAB KABEL MARS 250/50mm</t>
  </si>
  <si>
    <t>48*2</t>
  </si>
  <si>
    <t>MAT-03</t>
  </si>
  <si>
    <t>KABELOVÝ ŽLAB ARKYS MERKUR 2 200X50MM GZ 2M</t>
  </si>
  <si>
    <t>M-210101301-0</t>
  </si>
  <si>
    <t>SPOJKA ŽLABU VODIV. PROPOJ</t>
  </si>
  <si>
    <t>96</t>
  </si>
  <si>
    <t>MAT-04</t>
  </si>
  <si>
    <t>SPOJKU ŽLABU SZM 1</t>
  </si>
  <si>
    <t>M-210020342-0</t>
  </si>
  <si>
    <t>PODPERKA PRO ZLAB 150x25mm</t>
  </si>
  <si>
    <t>MAT-05</t>
  </si>
  <si>
    <t>PODPĚRA ŽLABU ARKYS MERKUR 2 PZM 250 GZ</t>
  </si>
  <si>
    <t>M-210020651-0</t>
  </si>
  <si>
    <t>KONSTRUKCE OCELOVA NOSNA 5 KG</t>
  </si>
  <si>
    <t>192</t>
  </si>
  <si>
    <t>MAT-06</t>
  </si>
  <si>
    <t>ZÁVITOVÁ TYČ ARKYS MERKUR 2 M8 1M GZ</t>
  </si>
  <si>
    <t>M-210031002-0</t>
  </si>
  <si>
    <t>SVORKA DRZAKOVA</t>
  </si>
  <si>
    <t>MAT-07</t>
  </si>
  <si>
    <t>DRŽÁK ZÁVITOVÉ TYČE ARKYS MERKUR 2 DZM 2 GZ</t>
  </si>
  <si>
    <t>200</t>
  </si>
  <si>
    <t>MAT-08</t>
  </si>
  <si>
    <t>STAHOVACÍ PÁSKY GPH ČERNÉ VPC 5/200 (4,8X200)</t>
  </si>
  <si>
    <t>M-210810377-0</t>
  </si>
  <si>
    <t>KABEL SIL CYKYDY 750V 5x4 PEVNE</t>
  </si>
  <si>
    <t>6</t>
  </si>
  <si>
    <t>MAT-09</t>
  </si>
  <si>
    <t>KABEL CYKY-J 5X4</t>
  </si>
  <si>
    <t>M-210810104-0</t>
  </si>
  <si>
    <t>KABEL SIL CYKY-CYKYM 1kV 4x95 PEV</t>
  </si>
  <si>
    <t>244</t>
  </si>
  <si>
    <t>MAT-10</t>
  </si>
  <si>
    <t xml:space="preserve">KABEL CYKY-J 4X95  </t>
  </si>
  <si>
    <t>2*122</t>
  </si>
  <si>
    <t>M-210800649-0</t>
  </si>
  <si>
    <t>VODIC CYA NN,VN 25 PEVNE</t>
  </si>
  <si>
    <t>20</t>
  </si>
  <si>
    <t>H-34142160-1</t>
  </si>
  <si>
    <t>VODIC CU JADRO LANOVANY CYA 25</t>
  </si>
  <si>
    <t>M-210800651-0</t>
  </si>
  <si>
    <t>VODIC CYA NN,VN 50 PEVNE</t>
  </si>
  <si>
    <t>H-34142162-1</t>
  </si>
  <si>
    <t>VODIC CU JADRO LANOVANY CYA 50</t>
  </si>
  <si>
    <t>M-210800646-0</t>
  </si>
  <si>
    <t>VODIC CYA NN,VN 6 PEVNE</t>
  </si>
  <si>
    <t>8</t>
  </si>
  <si>
    <t>H-34142157-1</t>
  </si>
  <si>
    <t>VODIC CU JADRO LANOVANY CYA 6</t>
  </si>
  <si>
    <t>M-210810437-0</t>
  </si>
  <si>
    <t>KABEL SIL CYKYDY 1kV 4x185 PEVNE</t>
  </si>
  <si>
    <t>H-34111628-1</t>
  </si>
  <si>
    <t>KABEL ZEMNI CU JADRO 1-CYKY 4x185mm2</t>
  </si>
  <si>
    <t>M-210190055-0</t>
  </si>
  <si>
    <t>MONTAZ ROZVADECE SKRIN-DELENA 600kg</t>
  </si>
  <si>
    <t>RCH5</t>
  </si>
  <si>
    <t>DODÁVKA ROZVADĚČE OBJEKTU</t>
  </si>
  <si>
    <t>DODÁVKA KOMPLETNÍHO ROZVADĚČE. ROZVADĚČ DODÁN VČETNĚ VŠECH KOMPONENT (ŘÍZENÍ, DEIONU, JISTIČŮ, ODPÍNACÍCH PRVKŮ, RELÉ VČ. PŘÍSLUŠENSTVÍ , VODIČŮ, PASOVINY, NOSNÉHO MATERIÁLŮ, KONSTRUKCÍ, SPOJOVACÍHO MATERIÁLU, PG,  ATD.)</t>
  </si>
  <si>
    <t>M-210010135-0</t>
  </si>
  <si>
    <t>TRUBKA PE PEVNE ULOZENA D 80mm</t>
  </si>
  <si>
    <t>H-28611212-1</t>
  </si>
  <si>
    <t>TRUBKY PVC TUHÁ 3M UV DN 80 MM</t>
  </si>
  <si>
    <t>M-210010243-0</t>
  </si>
  <si>
    <t>TRUBKA PVC PEVNE ULOZENA OHEB 80/2-4mm</t>
  </si>
  <si>
    <t>H-28611232-1</t>
  </si>
  <si>
    <t>TRUBKY PVC OHEB UV DN 80 MM</t>
  </si>
  <si>
    <t>R:KT001</t>
  </si>
  <si>
    <t>POSPOJOVÁNÍ KONSTRUKCÍ KABELOVÝCH ŽLABŮ</t>
  </si>
  <si>
    <t>R:KT002</t>
  </si>
  <si>
    <t>OZNAČENÍ ŠTÍTKEM UZEMNĚNÍ KABELOVÉ TRASY</t>
  </si>
  <si>
    <t xml:space="preserve">H-SKL000032279 </t>
  </si>
  <si>
    <t>SAMOLEPKA DT012E 1,4 UZEMNĚNÍ 10KS</t>
  </si>
  <si>
    <t>M-210020922-0</t>
  </si>
  <si>
    <t>UCPAVKA PROTIPOZAR PRUCH STENOU -30CM</t>
  </si>
  <si>
    <t>0,24*0,24*6</t>
  </si>
  <si>
    <t>H-24597322-1</t>
  </si>
  <si>
    <t>HMOTA PROTIPOŽÁR. TĚSNÍCÍ DLE SPECIFIKACE PBŘS!</t>
  </si>
  <si>
    <t>3*6</t>
  </si>
  <si>
    <t>M-360190091-0</t>
  </si>
  <si>
    <t>MTZ STITKU PROSTUPU POŽÁRNÍ IDENTIFIKAČNÍ</t>
  </si>
  <si>
    <t>H-35443892-1</t>
  </si>
  <si>
    <t>PLAST STITEK OZNACENI POŽÁR. PROSTUP</t>
  </si>
  <si>
    <t>M-R210192722-0</t>
  </si>
  <si>
    <t>STITEK OZNAC PRO PRISTR,ROZV-LEPENY</t>
  </si>
  <si>
    <t>H-8500000110</t>
  </si>
  <si>
    <t>SAMOLEPKA BLESK</t>
  </si>
  <si>
    <t>3</t>
  </si>
  <si>
    <t>M-210192562-0</t>
  </si>
  <si>
    <t>SVORKOVNICE OCHRAN MONTÁŽ</t>
  </si>
  <si>
    <t>H-35443840-1</t>
  </si>
  <si>
    <t>SVORKOVNICE HLAVNIHO POSPOJENI HOP</t>
  </si>
  <si>
    <t>1</t>
  </si>
  <si>
    <t>M-210190151-0</t>
  </si>
  <si>
    <t>MONTAZ KRABICE,SKRINE-NEVYB 5kg</t>
  </si>
  <si>
    <t>H-34571453-1</t>
  </si>
  <si>
    <t>KRABICE UNIVERZALNI PVC H315/50</t>
  </si>
  <si>
    <t>R:SI001</t>
  </si>
  <si>
    <t>ÚPRAVY TRAS VYVAZÁNÍM</t>
  </si>
  <si>
    <t>M21</t>
  </si>
  <si>
    <t>MONTÁŽE SILNOPROUD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</si>
  <si>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</si>
  <si>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</si>
  <si>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</si>
  <si>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</si>
  <si>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</si>
  <si>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</si>
  <si>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Ostatní konstrukce a práce</t>
  </si>
  <si>
    <t>Lešení a stavební výtahy</t>
  </si>
  <si>
    <t>Bourání konstrukcí</t>
  </si>
  <si>
    <t>Přesun hmot</t>
  </si>
  <si>
    <t>HSV CELKEM</t>
  </si>
  <si>
    <t>Ostatní PSV</t>
  </si>
  <si>
    <t>PSV CELKEM</t>
  </si>
  <si>
    <t>Montáže silnoproud</t>
  </si>
  <si>
    <t>MONTÁŽNÍ PRÁCE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</si>
  <si>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</si>
  <si>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</si>
  <si>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</si>
  <si>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</si>
  <si>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</si>
  <si>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</si>
  <si>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D.1.2.5</t>
  </si>
  <si>
    <t>TPS - Silnoproud</t>
  </si>
  <si>
    <t/>
  </si>
  <si>
    <t>2025/II</t>
  </si>
  <si>
    <t>Kód stavby:</t>
  </si>
  <si>
    <t>Název stavby:</t>
  </si>
  <si>
    <t>SKP:</t>
  </si>
  <si>
    <t>Účelová M.J:</t>
  </si>
  <si>
    <t>202513</t>
  </si>
  <si>
    <t>Pavilon V/A - Odvlhčení COS</t>
  </si>
  <si>
    <t>Projektant:</t>
  </si>
  <si>
    <t>Objednatel:</t>
  </si>
  <si>
    <t>Počet listů:</t>
  </si>
  <si>
    <t>Zpracovatel:</t>
  </si>
  <si>
    <t>Jan Ražnok</t>
  </si>
  <si>
    <t>Slezská nemocnice v Opavě p.o., Olomoucká 470/86, Předměstí 764 01 Opava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</si>
  <si>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</si>
  <si>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</si>
  <si>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</si>
  <si>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</si>
  <si>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</si>
  <si>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</si>
  <si>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</si>
  <si>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</si>
  <si>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</si>
  <si>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</si>
  <si>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</si>
  <si>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</si>
  <si>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</si>
  <si>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</si>
  <si>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</si>
  <si>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</si>
  <si>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</si>
  <si>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</si>
  <si>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</si>
  <si>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</si>
  <si>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</si>
  <si>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</si>
  <si>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</si>
  <si>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</si>
  <si>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</si>
  <si>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</si>
  <si>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</si>
  <si>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</si>
  <si>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</si>
  <si>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</si>
  <si>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</si>
  <si>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</si>
  <si>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</si>
  <si>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</si>
  <si>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</si>
  <si>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</si>
  <si>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</si>
  <si>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</si>
  <si>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</si>
  <si>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</si>
  <si>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</si>
  <si>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</si>
  <si>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</si>
  <si>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</si>
  <si>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</si>
  <si>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</si>
  <si>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</si>
  <si>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</si>
  <si>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</si>
  <si>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</si>
  <si>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>REKAPITULACE OBJEKTŮ STAVBY</t>
  </si>
  <si>
    <t xml:space="preserve">Kód stavby : </t>
  </si>
  <si>
    <t xml:space="preserve">Název stavby : </t>
  </si>
  <si>
    <t xml:space="preserve">Datum: </t>
  </si>
  <si>
    <t>4.6.2025</t>
  </si>
  <si>
    <t>Místo stavby:</t>
  </si>
  <si>
    <t>Opava</t>
  </si>
  <si>
    <t>NÁKLADY ZA JEDNOTLIVÉ STAVEBNÍ OBJEKTY</t>
  </si>
  <si>
    <t>Kód objektu</t>
  </si>
  <si>
    <t>Název objektu</t>
  </si>
  <si>
    <t>JKSO</t>
  </si>
  <si>
    <t>Cena bez DPH
(Kč)</t>
  </si>
  <si>
    <t>Cena s DPH
(Kč)</t>
  </si>
  <si>
    <t>CENA ZA STAVBU CELKEM</t>
  </si>
  <si>
    <t>SOUHRNNÝ LIST STAVBY</t>
  </si>
  <si>
    <t xml:space="preserve">Místo stavby: </t>
  </si>
  <si>
    <t xml:space="preserve">Projektant : </t>
  </si>
  <si>
    <t xml:space="preserve">IČO : </t>
  </si>
  <si>
    <t xml:space="preserve">DIČ : </t>
  </si>
  <si>
    <t xml:space="preserve">Objednatel : </t>
  </si>
  <si>
    <t xml:space="preserve">Zpracovatel : </t>
  </si>
  <si>
    <t xml:space="preserve">Zhotovitel : </t>
  </si>
  <si>
    <t>Průzkumné, geodetické a projektové práce + Technologie + Mobiliář</t>
  </si>
  <si>
    <t>Cena bez DPH</t>
  </si>
  <si>
    <t>21% činí :</t>
  </si>
  <si>
    <t>15% činí :</t>
  </si>
  <si>
    <t>CENA CELKEM VČETNĚ DPH:</t>
  </si>
  <si>
    <t>Datum, razítko,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</si>
</sst>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1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indexed="2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9" xfId="0" applyFont="1" applyFill="1" applyBorder="1" applyAlignment="1">
      <alignment horizontal="center"/>
    </xf>
    <xf numFmtId="0" fontId="1" fillId="0" borderId="36" xfId="0" applyFont="1" applyBorder="1" applyAlignment="1">
      <alignment horizontal="center" vertical="center"/>
    </xf>
    <xf numFmtId="0" fontId="1" fillId="2" borderId="35" xfId="0" applyFont="1" applyFill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2" borderId="37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9" xfId="0" applyFont="1" applyBorder="1"/>
    <xf numFmtId="0" fontId="5" fillId="0" borderId="40" xfId="0" applyFont="1" applyBorder="1"/>
    <xf numFmtId="0" fontId="5" fillId="0" borderId="42" xfId="0" applyFont="1" applyBorder="1"/>
    <xf numFmtId="0" fontId="5" fillId="0" borderId="43" xfId="0" applyFont="1" applyBorder="1"/>
    <xf numFmtId="0" fontId="5" fillId="0" borderId="30" xfId="0" applyFont="1" applyBorder="1"/>
    <xf numFmtId="0" fontId="5" fillId="0" borderId="25" xfId="0" applyFont="1" applyBorder="1"/>
    <xf numFmtId="0" fontId="5" fillId="0" borderId="30" xfId="0" applyFont="1" applyBorder="1" applyAlignment="1">
      <alignment horizontal="right" vertical="center"/>
    </xf>
    <xf numFmtId="0" fontId="5" fillId="0" borderId="30" xfId="0" applyFont="1" applyBorder="1" applyAlignment="1">
      <alignment horizontal="left" vertical="center"/>
    </xf>
    <xf numFmtId="0" fontId="5" fillId="0" borderId="28" xfId="0" applyFont="1" applyBorder="1"/>
    <xf numFmtId="0" fontId="5" fillId="0" borderId="44" xfId="0" applyFont="1" applyBorder="1"/>
    <xf numFmtId="0" fontId="5" fillId="0" borderId="36" xfId="0" applyFont="1" applyBorder="1"/>
    <xf numFmtId="0" fontId="5" fillId="0" borderId="45" xfId="0" applyFont="1" applyBorder="1"/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46" xfId="0" applyNumberFormat="1" applyFont="1" applyBorder="1" applyAlignment="1">
      <alignment vertical="center"/>
    </xf>
    <xf numFmtId="164" fontId="1" fillId="0" borderId="48" xfId="0" applyNumberFormat="1" applyFont="1" applyBorder="1" applyAlignment="1">
      <alignment vertical="center"/>
    </xf>
    <xf numFmtId="0" fontId="7" fillId="0" borderId="4" xfId="0" applyFont="1" applyBorder="1" applyAlignment="1">
      <alignment horizontal="right" vertical="top"/>
    </xf>
    <xf numFmtId="3" fontId="1" fillId="0" borderId="4" xfId="0" applyNumberFormat="1" applyFont="1" applyBorder="1" applyAlignment="1">
      <alignment vertical="center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0" xfId="0" applyFont="1" applyFill="1" applyBorder="1"/>
    <xf numFmtId="0" fontId="5" fillId="2" borderId="51" xfId="0" applyFont="1" applyFill="1" applyBorder="1"/>
    <xf numFmtId="164" fontId="5" fillId="2" borderId="47" xfId="0" applyNumberFormat="1" applyFont="1" applyFill="1" applyBorder="1" applyAlignment="1">
      <alignment vertical="center"/>
    </xf>
    <xf numFmtId="164" fontId="5" fillId="2" borderId="48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52" xfId="0" applyFont="1" applyFill="1" applyBorder="1" applyAlignment="1">
      <alignment horizontal="right" vertical="center"/>
    </xf>
    <xf numFmtId="0" fontId="5" fillId="2" borderId="52" xfId="0" applyFont="1" applyFill="1" applyBorder="1" applyAlignment="1">
      <alignment horizontal="left" vertical="center"/>
    </xf>
    <xf numFmtId="0" fontId="5" fillId="2" borderId="52" xfId="0" applyFont="1" applyFill="1" applyBorder="1"/>
    <xf numFmtId="0" fontId="5" fillId="2" borderId="53" xfId="0" applyFont="1" applyFill="1" applyBorder="1"/>
    <xf numFmtId="164" fontId="5" fillId="2" borderId="54" xfId="0" applyNumberFormat="1" applyFont="1" applyFill="1" applyBorder="1" applyAlignment="1">
      <alignment vertical="center"/>
    </xf>
    <xf numFmtId="0" fontId="5" fillId="2" borderId="55" xfId="0" applyFont="1" applyFill="1" applyBorder="1"/>
    <xf numFmtId="164" fontId="5" fillId="2" borderId="56" xfId="0" applyNumberFormat="1" applyFont="1" applyFill="1" applyBorder="1" applyAlignment="1">
      <alignment vertical="center"/>
    </xf>
    <xf numFmtId="0" fontId="1" fillId="0" borderId="48" xfId="0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165" fontId="1" fillId="0" borderId="4" xfId="0" applyNumberFormat="1" applyFont="1" applyBorder="1" applyAlignment="1">
      <alignment vertical="center"/>
    </xf>
    <xf numFmtId="0" fontId="0" fillId="0" borderId="2" xfId="0" applyBorder="1"/>
    <xf numFmtId="0" fontId="5" fillId="2" borderId="59" xfId="0" applyFont="1" applyFill="1" applyBorder="1"/>
    <xf numFmtId="0" fontId="5" fillId="2" borderId="60" xfId="0" applyFont="1" applyFill="1" applyBorder="1"/>
    <xf numFmtId="0" fontId="5" fillId="2" borderId="61" xfId="0" applyFont="1" applyFill="1" applyBorder="1"/>
    <xf numFmtId="0" fontId="5" fillId="2" borderId="61" xfId="0" applyFont="1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22" xfId="0" applyFont="1" applyBorder="1" applyAlignment="1">
      <alignment vertical="center"/>
    </xf>
    <xf numFmtId="0" fontId="4" fillId="0" borderId="58" xfId="0" applyFont="1" applyBorder="1"/>
    <xf numFmtId="0" fontId="4" fillId="0" borderId="65" xfId="0" applyFont="1" applyBorder="1"/>
    <xf numFmtId="0" fontId="5" fillId="0" borderId="58" xfId="0" applyFont="1" applyBorder="1" applyAlignment="1">
      <alignment horizontal="left" vertical="center"/>
    </xf>
    <xf numFmtId="0" fontId="5" fillId="0" borderId="25" xfId="0" applyFont="1" applyBorder="1" applyAlignment="1">
      <alignment horizontal="right" vertical="center"/>
    </xf>
    <xf numFmtId="3" fontId="4" fillId="0" borderId="30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67" xfId="0" applyNumberFormat="1" applyFont="1" applyBorder="1" applyAlignment="1">
      <alignment vertical="center"/>
    </xf>
    <xf numFmtId="0" fontId="5" fillId="2" borderId="17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left" vertical="center"/>
    </xf>
    <xf numFmtId="3" fontId="5" fillId="2" borderId="20" xfId="0" applyNumberFormat="1" applyFont="1" applyFill="1" applyBorder="1" applyAlignment="1">
      <alignment vertical="center"/>
    </xf>
    <xf numFmtId="3" fontId="5" fillId="2" borderId="72" xfId="0" applyNumberFormat="1" applyFont="1" applyFill="1" applyBorder="1" applyAlignment="1">
      <alignment vertical="center"/>
    </xf>
    <xf numFmtId="0" fontId="4" fillId="2" borderId="21" xfId="0" applyFont="1" applyFill="1" applyBorder="1"/>
    <xf numFmtId="0" fontId="5" fillId="2" borderId="18" xfId="0" applyFont="1" applyFill="1" applyBorder="1" applyAlignment="1">
      <alignment horizontal="left" vertical="center"/>
    </xf>
    <xf numFmtId="3" fontId="5" fillId="2" borderId="18" xfId="0" applyNumberFormat="1" applyFont="1" applyFill="1" applyBorder="1" applyAlignment="1">
      <alignment vertical="center"/>
    </xf>
    <xf numFmtId="3" fontId="5" fillId="2" borderId="74" xfId="0" applyNumberFormat="1" applyFont="1" applyFill="1" applyBorder="1" applyAlignment="1">
      <alignment vertical="center"/>
    </xf>
    <xf numFmtId="0" fontId="0" fillId="0" borderId="75" xfId="0" applyFont="1" applyBorder="1" applyAlignment="1">
      <alignment horizontal="left" vertical="center"/>
    </xf>
    <xf numFmtId="49" fontId="0" fillId="0" borderId="67" xfId="0" applyNumberFormat="1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1" xfId="0" applyFont="1" applyBorder="1" applyAlignment="1">
      <alignment vertical="center"/>
    </xf>
    <xf numFmtId="3" fontId="0" fillId="0" borderId="31" xfId="0" applyNumberFormat="1" applyFont="1" applyBorder="1" applyAlignment="1">
      <alignment vertical="center"/>
    </xf>
    <xf numFmtId="0" fontId="0" fillId="0" borderId="69" xfId="0" applyFont="1" applyBorder="1" applyAlignment="1">
      <alignment vertical="center"/>
    </xf>
    <xf numFmtId="4" fontId="0" fillId="0" borderId="79" xfId="0" applyNumberFormat="1" applyFont="1" applyBorder="1" applyAlignment="1">
      <alignment horizontal="right" vertical="center"/>
    </xf>
    <xf numFmtId="0" fontId="0" fillId="0" borderId="69" xfId="0" applyFont="1" applyBorder="1" applyAlignment="1">
      <alignment horizontal="center" vertical="center"/>
    </xf>
    <xf numFmtId="4" fontId="0" fillId="0" borderId="30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68" xfId="0" applyFont="1" applyBorder="1" applyAlignment="1">
      <alignment vertical="center"/>
    </xf>
    <xf numFmtId="3" fontId="0" fillId="0" borderId="82" xfId="0" applyNumberFormat="1" applyFont="1" applyBorder="1" applyAlignment="1">
      <alignment horizontal="right" vertical="center"/>
    </xf>
    <xf numFmtId="3" fontId="0" fillId="0" borderId="83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84" xfId="0" applyFont="1" applyBorder="1" applyAlignment="1">
      <alignment vertical="center"/>
    </xf>
    <xf numFmtId="0" fontId="0" fillId="0" borderId="91" xfId="0" applyFont="1" applyBorder="1" applyAlignment="1">
      <alignment vertical="center"/>
    </xf>
    <xf numFmtId="0" fontId="10" fillId="0" borderId="0" xfId="0" applyFont="1"/>
    <xf numFmtId="0" fontId="10" fillId="2" borderId="92" xfId="0" applyFont="1" applyFill="1" applyBorder="1" applyAlignment="1">
      <alignment horizontal="left" vertical="center"/>
    </xf>
    <xf numFmtId="0" fontId="0" fillId="0" borderId="3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49" fontId="0" fillId="2" borderId="49" xfId="0" applyNumberFormat="1" applyFont="1" applyFill="1" applyBorder="1" applyAlignment="1">
      <alignment vertical="center"/>
    </xf>
    <xf numFmtId="49" fontId="0" fillId="0" borderId="10" xfId="0" applyNumberFormat="1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38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34" xfId="0" applyFont="1" applyBorder="1" applyAlignment="1">
      <alignment vertical="center" wrapText="1"/>
    </xf>
    <xf numFmtId="0" fontId="0" fillId="0" borderId="57" xfId="0" applyFont="1" applyBorder="1" applyAlignment="1">
      <alignment horizontal="center" vertical="center"/>
    </xf>
    <xf numFmtId="3" fontId="0" fillId="0" borderId="34" xfId="0" applyNumberFormat="1" applyFont="1" applyBorder="1" applyAlignment="1">
      <alignment horizontal="right" vertical="center"/>
    </xf>
    <xf numFmtId="3" fontId="0" fillId="0" borderId="31" xfId="0" applyNumberFormat="1" applyFont="1" applyBorder="1" applyAlignment="1">
      <alignment horizontal="right" vertical="center"/>
    </xf>
    <xf numFmtId="3" fontId="10" fillId="2" borderId="60" xfId="0" applyNumberFormat="1" applyFont="1" applyFill="1" applyBorder="1" applyAlignment="1">
      <alignment horizontal="right" vertical="center"/>
    </xf>
    <xf numFmtId="3" fontId="10" fillId="2" borderId="62" xfId="0" applyNumberFormat="1" applyFont="1" applyFill="1" applyBorder="1" applyAlignment="1">
      <alignment horizontal="right" vertical="center"/>
    </xf>
    <xf numFmtId="49" fontId="0" fillId="0" borderId="9" xfId="0" applyNumberFormat="1" applyFont="1" applyBorder="1" applyAlignment="1">
      <alignment vertical="center"/>
    </xf>
    <xf numFmtId="49" fontId="0" fillId="0" borderId="31" xfId="0" applyNumberFormat="1" applyFont="1" applyBorder="1" applyAlignment="1">
      <alignment vertical="center"/>
    </xf>
    <xf numFmtId="0" fontId="0" fillId="0" borderId="57" xfId="0" applyFont="1" applyBorder="1" applyAlignment="1">
      <alignment horizontal="right" vertical="center"/>
    </xf>
    <xf numFmtId="0" fontId="10" fillId="2" borderId="62" xfId="0" applyFont="1" applyFill="1" applyBorder="1" applyAlignment="1">
      <alignment horizontal="left" vertical="center"/>
    </xf>
    <xf numFmtId="0" fontId="0" fillId="0" borderId="52" xfId="0" applyFont="1" applyBorder="1" applyAlignment="1">
      <alignment horizontal="center" vertical="center"/>
    </xf>
    <xf numFmtId="0" fontId="0" fillId="0" borderId="76" xfId="0" applyFont="1" applyBorder="1" applyAlignment="1"/>
    <xf numFmtId="0" fontId="0" fillId="0" borderId="30" xfId="0" applyFont="1" applyBorder="1" applyAlignment="1">
      <alignment vertical="center"/>
    </xf>
    <xf numFmtId="0" fontId="0" fillId="0" borderId="1" xfId="0" applyBorder="1" applyAlignment="1"/>
    <xf numFmtId="0" fontId="0" fillId="0" borderId="57" xfId="0" applyBorder="1" applyAlignment="1"/>
    <xf numFmtId="0" fontId="0" fillId="0" borderId="4" xfId="0" applyFont="1" applyBorder="1" applyAlignment="1"/>
    <xf numFmtId="0" fontId="0" fillId="0" borderId="0" xfId="0" applyAlignment="1"/>
    <xf numFmtId="0" fontId="0" fillId="0" borderId="8" xfId="0" applyBorder="1" applyAlignment="1"/>
    <xf numFmtId="0" fontId="0" fillId="0" borderId="4" xfId="0" applyBorder="1" applyAlignment="1"/>
    <xf numFmtId="0" fontId="0" fillId="0" borderId="12" xfId="0" applyBorder="1" applyAlignment="1"/>
    <xf numFmtId="0" fontId="0" fillId="0" borderId="76" xfId="0" applyBorder="1" applyAlignment="1"/>
    <xf numFmtId="0" fontId="0" fillId="0" borderId="57" xfId="0" applyFont="1" applyBorder="1" applyAlignment="1"/>
    <xf numFmtId="0" fontId="0" fillId="0" borderId="17" xfId="0" applyFont="1" applyBorder="1" applyAlignment="1">
      <alignment vertical="center"/>
    </xf>
    <xf numFmtId="0" fontId="0" fillId="0" borderId="71" xfId="0" applyBorder="1" applyAlignment="1"/>
    <xf numFmtId="3" fontId="0" fillId="0" borderId="20" xfId="0" applyNumberFormat="1" applyFont="1" applyBorder="1" applyAlignment="1">
      <alignment horizontal="right" vertical="center"/>
    </xf>
    <xf numFmtId="0" fontId="10" fillId="2" borderId="21" xfId="0" applyFont="1" applyFill="1" applyBorder="1" applyAlignment="1">
      <alignment horizontal="left" vertical="center"/>
    </xf>
    <xf numFmtId="0" fontId="0" fillId="0" borderId="61" xfId="0" applyBorder="1" applyAlignment="1"/>
    <xf numFmtId="3" fontId="10" fillId="2" borderId="61" xfId="0" applyNumberFormat="1" applyFont="1" applyFill="1" applyBorder="1" applyAlignment="1">
      <alignment horizontal="right" vertical="center"/>
    </xf>
    <xf numFmtId="0" fontId="0" fillId="0" borderId="68" xfId="0" applyFont="1" applyBorder="1" applyAlignment="1">
      <alignment vertical="center"/>
    </xf>
    <xf numFmtId="0" fontId="0" fillId="0" borderId="69" xfId="0" applyBorder="1" applyAlignment="1"/>
    <xf numFmtId="3" fontId="0" fillId="0" borderId="79" xfId="0" applyNumberFormat="1" applyFont="1" applyBorder="1" applyAlignment="1">
      <alignment horizontal="right" vertical="center"/>
    </xf>
    <xf numFmtId="0" fontId="0" fillId="0" borderId="77" xfId="0" applyBorder="1" applyAlignment="1"/>
    <xf numFmtId="0" fontId="0" fillId="0" borderId="68" xfId="0" applyFont="1" applyBorder="1" applyAlignment="1"/>
    <xf numFmtId="0" fontId="0" fillId="0" borderId="70" xfId="0" applyBorder="1" applyAlignment="1"/>
    <xf numFmtId="0" fontId="3" fillId="0" borderId="68" xfId="0" applyFont="1" applyBorder="1" applyAlignment="1">
      <alignment vertical="center"/>
    </xf>
    <xf numFmtId="3" fontId="3" fillId="0" borderId="79" xfId="0" applyNumberFormat="1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31" xfId="0" applyBorder="1" applyAlignment="1"/>
    <xf numFmtId="49" fontId="0" fillId="0" borderId="14" xfId="0" applyNumberFormat="1" applyFont="1" applyBorder="1" applyAlignment="1">
      <alignment vertical="center"/>
    </xf>
    <xf numFmtId="0" fontId="0" fillId="0" borderId="15" xfId="0" applyBorder="1" applyAlignment="1"/>
    <xf numFmtId="0" fontId="0" fillId="0" borderId="78" xfId="0" applyBorder="1" applyAlignment="1"/>
    <xf numFmtId="49" fontId="0" fillId="0" borderId="15" xfId="0" applyNumberFormat="1" applyFont="1" applyBorder="1" applyAlignment="1">
      <alignment vertical="center"/>
    </xf>
    <xf numFmtId="0" fontId="0" fillId="0" borderId="16" xfId="0" applyBorder="1" applyAlignment="1"/>
    <xf numFmtId="0" fontId="9" fillId="0" borderId="21" xfId="0" applyFont="1" applyBorder="1" applyAlignment="1">
      <alignment horizontal="center" vertical="center"/>
    </xf>
    <xf numFmtId="0" fontId="0" fillId="0" borderId="62" xfId="0" applyBorder="1" applyAlignment="1"/>
    <xf numFmtId="0" fontId="0" fillId="0" borderId="22" xfId="0" applyFont="1" applyBorder="1" applyAlignment="1">
      <alignment vertical="center"/>
    </xf>
    <xf numFmtId="0" fontId="0" fillId="0" borderId="23" xfId="0" applyBorder="1" applyAlignment="1"/>
    <xf numFmtId="0" fontId="0" fillId="0" borderId="66" xfId="0" applyBorder="1" applyAlignment="1"/>
    <xf numFmtId="3" fontId="0" fillId="0" borderId="58" xfId="0" applyNumberFormat="1" applyFont="1" applyBorder="1" applyAlignment="1">
      <alignment horizontal="right" vertical="center"/>
    </xf>
    <xf numFmtId="49" fontId="0" fillId="0" borderId="11" xfId="0" applyNumberFormat="1" applyFont="1" applyBorder="1" applyAlignment="1">
      <alignment vertical="center"/>
    </xf>
    <xf numFmtId="49" fontId="0" fillId="0" borderId="12" xfId="0" applyNumberFormat="1" applyFont="1" applyBorder="1" applyAlignment="1">
      <alignment vertical="center"/>
    </xf>
    <xf numFmtId="0" fontId="0" fillId="0" borderId="13" xfId="0" applyBorder="1" applyAlignment="1"/>
    <xf numFmtId="0" fontId="8" fillId="0" borderId="15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0" borderId="2" xfId="0" applyBorder="1" applyAlignment="1"/>
    <xf numFmtId="0" fontId="0" fillId="0" borderId="7" xfId="0" applyBorder="1" applyAlignment="1"/>
    <xf numFmtId="0" fontId="0" fillId="0" borderId="9" xfId="0" applyBorder="1" applyAlignment="1"/>
    <xf numFmtId="49" fontId="0" fillId="2" borderId="52" xfId="0" applyNumberFormat="1" applyFont="1" applyFill="1" applyBorder="1" applyAlignment="1">
      <alignment vertical="center"/>
    </xf>
    <xf numFmtId="49" fontId="0" fillId="0" borderId="52" xfId="0" applyNumberFormat="1" applyFont="1" applyBorder="1" applyAlignment="1">
      <alignment vertical="center"/>
    </xf>
    <xf numFmtId="49" fontId="0" fillId="0" borderId="30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0" fillId="0" borderId="73" xfId="0" applyBorder="1" applyAlignment="1"/>
    <xf numFmtId="49" fontId="0" fillId="2" borderId="4" xfId="0" applyNumberFormat="1" applyFont="1" applyFill="1" applyBorder="1" applyAlignment="1">
      <alignment vertical="center"/>
    </xf>
    <xf numFmtId="49" fontId="10" fillId="2" borderId="17" xfId="0" applyNumberFormat="1" applyFont="1" applyFill="1" applyBorder="1" applyAlignment="1">
      <alignment horizontal="left" vertical="center"/>
    </xf>
    <xf numFmtId="0" fontId="10" fillId="0" borderId="71" xfId="0" applyFont="1" applyBorder="1" applyAlignment="1"/>
    <xf numFmtId="3" fontId="10" fillId="2" borderId="7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69" xfId="0" applyBorder="1" applyAlignment="1">
      <alignment vertical="center"/>
    </xf>
    <xf numFmtId="0" fontId="0" fillId="0" borderId="77" xfId="0" applyBorder="1" applyAlignment="1">
      <alignment vertical="center"/>
    </xf>
    <xf numFmtId="164" fontId="0" fillId="0" borderId="79" xfId="0" applyNumberFormat="1" applyFont="1" applyBorder="1" applyAlignment="1">
      <alignment horizontal="right" vertical="center"/>
    </xf>
    <xf numFmtId="0" fontId="0" fillId="0" borderId="69" xfId="0" applyBorder="1" applyAlignment="1">
      <alignment horizontal="right" vertical="center"/>
    </xf>
    <xf numFmtId="0" fontId="0" fillId="0" borderId="23" xfId="0" applyBorder="1" applyAlignment="1">
      <alignment vertical="center"/>
    </xf>
    <xf numFmtId="0" fontId="0" fillId="0" borderId="66" xfId="0" applyBorder="1" applyAlignment="1">
      <alignment vertical="center"/>
    </xf>
    <xf numFmtId="164" fontId="0" fillId="0" borderId="58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vertical="center"/>
    </xf>
    <xf numFmtId="0" fontId="0" fillId="0" borderId="85" xfId="0" applyBorder="1" applyAlignment="1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5" xfId="0" applyBorder="1" applyAlignment="1">
      <alignment vertical="center"/>
    </xf>
    <xf numFmtId="0" fontId="3" fillId="0" borderId="86" xfId="0" applyFont="1" applyBorder="1" applyAlignment="1">
      <alignment vertical="center"/>
    </xf>
    <xf numFmtId="0" fontId="0" fillId="0" borderId="87" xfId="0" applyBorder="1" applyAlignment="1"/>
    <xf numFmtId="0" fontId="0" fillId="0" borderId="90" xfId="0" applyBorder="1" applyAlignment="1"/>
    <xf numFmtId="0" fontId="3" fillId="0" borderId="88" xfId="0" applyFont="1" applyBorder="1" applyAlignment="1">
      <alignment vertical="center"/>
    </xf>
    <xf numFmtId="0" fontId="0" fillId="0" borderId="89" xfId="0" applyBorder="1" applyAlignment="1"/>
    <xf numFmtId="49" fontId="0" fillId="0" borderId="25" xfId="0" applyNumberFormat="1" applyFont="1" applyBorder="1" applyAlignment="1">
      <alignment vertical="center"/>
    </xf>
    <xf numFmtId="0" fontId="0" fillId="0" borderId="81" xfId="0" applyBorder="1" applyAlignment="1"/>
    <xf numFmtId="0" fontId="0" fillId="0" borderId="57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7" xfId="0" applyBorder="1" applyAlignment="1">
      <alignment vertical="center"/>
    </xf>
    <xf numFmtId="3" fontId="0" fillId="0" borderId="30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0" fillId="0" borderId="84" xfId="0" applyBorder="1" applyAlignment="1"/>
    <xf numFmtId="0" fontId="0" fillId="0" borderId="69" xfId="0" applyFont="1" applyBorder="1" applyAlignment="1">
      <alignment vertical="center"/>
    </xf>
    <xf numFmtId="0" fontId="0" fillId="0" borderId="77" xfId="0" applyFont="1" applyBorder="1" applyAlignment="1">
      <alignment vertical="center"/>
    </xf>
    <xf numFmtId="0" fontId="0" fillId="0" borderId="23" xfId="0" applyFont="1" applyBorder="1" applyAlignment="1"/>
    <xf numFmtId="0" fontId="0" fillId="0" borderId="84" xfId="0" applyFont="1" applyBorder="1" applyAlignment="1"/>
    <xf numFmtId="0" fontId="0" fillId="0" borderId="69" xfId="0" applyFont="1" applyBorder="1" applyAlignment="1"/>
    <xf numFmtId="0" fontId="0" fillId="0" borderId="79" xfId="0" applyFont="1" applyBorder="1" applyAlignment="1">
      <alignment vertical="center"/>
    </xf>
    <xf numFmtId="0" fontId="0" fillId="0" borderId="77" xfId="0" applyFont="1" applyBorder="1" applyAlignment="1"/>
    <xf numFmtId="0" fontId="0" fillId="0" borderId="24" xfId="0" applyBorder="1" applyAlignment="1"/>
    <xf numFmtId="0" fontId="0" fillId="0" borderId="26" xfId="0" applyBorder="1" applyAlignment="1">
      <alignment vertical="center"/>
    </xf>
    <xf numFmtId="0" fontId="0" fillId="0" borderId="80" xfId="0" applyBorder="1" applyAlignment="1"/>
    <xf numFmtId="0" fontId="0" fillId="0" borderId="79" xfId="0" applyFont="1" applyBorder="1" applyAlignment="1">
      <alignment horizontal="left" vertical="center"/>
    </xf>
    <xf numFmtId="49" fontId="0" fillId="0" borderId="14" xfId="0" applyNumberFormat="1" applyFont="1" applyBorder="1" applyAlignment="1">
      <alignment horizontal="left" vertical="center"/>
    </xf>
    <xf numFmtId="0" fontId="0" fillId="0" borderId="30" xfId="0" applyFont="1" applyBorder="1" applyAlignment="1">
      <alignment horizontal="left" vertical="center"/>
    </xf>
    <xf numFmtId="0" fontId="0" fillId="0" borderId="1" xfId="0" applyFont="1" applyBorder="1" applyAlignment="1"/>
    <xf numFmtId="49" fontId="0" fillId="0" borderId="69" xfId="0" applyNumberFormat="1" applyFont="1" applyBorder="1" applyAlignment="1">
      <alignment horizontal="right" vertical="center"/>
    </xf>
    <xf numFmtId="49" fontId="0" fillId="0" borderId="1" xfId="0" applyNumberFormat="1" applyFont="1" applyBorder="1" applyAlignment="1">
      <alignment horizontal="left" vertical="center"/>
    </xf>
    <xf numFmtId="49" fontId="0" fillId="0" borderId="19" xfId="0" applyNumberFormat="1" applyFont="1" applyBorder="1" applyAlignment="1">
      <alignment horizontal="left" vertical="center"/>
    </xf>
    <xf numFmtId="0" fontId="0" fillId="0" borderId="68" xfId="0" applyFont="1" applyBorder="1" applyAlignment="1">
      <alignment horizontal="left" vertical="center"/>
    </xf>
    <xf numFmtId="0" fontId="0" fillId="0" borderId="25" xfId="0" applyFont="1" applyBorder="1" applyAlignment="1">
      <alignment horizontal="left" vertical="center"/>
    </xf>
    <xf numFmtId="49" fontId="0" fillId="0" borderId="69" xfId="0" applyNumberFormat="1" applyFont="1" applyBorder="1" applyAlignment="1">
      <alignment horizontal="left" vertical="center"/>
    </xf>
    <xf numFmtId="49" fontId="0" fillId="2" borderId="11" xfId="0" applyNumberFormat="1" applyFont="1" applyFill="1" applyBorder="1" applyAlignment="1">
      <alignment horizontal="left" vertical="center"/>
    </xf>
    <xf numFmtId="49" fontId="0" fillId="2" borderId="52" xfId="0" applyNumberFormat="1" applyFont="1" applyFill="1" applyBorder="1" applyAlignment="1">
      <alignment horizontal="left" vertical="center"/>
    </xf>
    <xf numFmtId="49" fontId="0" fillId="0" borderId="52" xfId="0" applyNumberFormat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0" fillId="0" borderId="5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0" borderId="64" xfId="0" applyBorder="1" applyAlignment="1"/>
    <xf numFmtId="0" fontId="1" fillId="0" borderId="41" xfId="0" applyFont="1" applyBorder="1" applyAlignment="1">
      <alignment horizontal="center" vertical="center"/>
    </xf>
    <xf numFmtId="0" fontId="0" fillId="0" borderId="63" xfId="0" applyBorder="1" applyAlignment="1"/>
    <xf numFmtId="0" fontId="1" fillId="0" borderId="58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3" fontId="5" fillId="2" borderId="18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9E8BE-2FCF-4ECD-AB77-294A59FF47D0}">
  <dimension ref="A1:G51"/>
  <sheetViews>
    <sheetView tabSelected="1" workbookViewId="0">
      <selection activeCell="D51" sqref="D51:G51"/>
    </sheetView>
  </sheetViews>
  <sheetFormatPr defaultRowHeight="12.75" x14ac:dyDescent="0.2"/>
  <cols>
    <col min="1" max="1" width="17" customWidth="1"/>
    <col min="2" max="2" width="24.42578125" customWidth="1"/>
    <col min="3" max="3" width="2.5703125" customWidth="1"/>
    <col min="4" max="4" width="14.7109375" customWidth="1"/>
    <col min="5" max="5" width="7.28515625" customWidth="1"/>
    <col min="6" max="6" width="15.85546875" customWidth="1"/>
    <col min="7" max="7" width="3.5703125" customWidth="1"/>
  </cols>
  <sheetData>
    <row r="1" spans="1:7" s="3" customFormat="1" ht="28.5" customHeight="1" thickBot="1" x14ac:dyDescent="0.25">
      <c r="A1" s="180" t="s">
        <v>358</v>
      </c>
      <c r="B1" s="167"/>
      <c r="C1" s="167"/>
      <c r="D1" s="167"/>
      <c r="E1" s="167"/>
      <c r="F1" s="167"/>
      <c r="G1" s="167"/>
    </row>
    <row r="2" spans="1:7" s="3" customFormat="1" ht="12.95" customHeight="1" x14ac:dyDescent="0.2">
      <c r="A2" s="114" t="s">
        <v>345</v>
      </c>
      <c r="B2" s="181" t="s">
        <v>346</v>
      </c>
      <c r="C2" s="182"/>
      <c r="D2" s="183"/>
      <c r="E2" s="181" t="s">
        <v>347</v>
      </c>
      <c r="F2" s="182"/>
      <c r="G2" s="184"/>
    </row>
    <row r="3" spans="1:7" s="3" customFormat="1" ht="12.95" customHeight="1" x14ac:dyDescent="0.2">
      <c r="A3" s="116" t="s">
        <v>286</v>
      </c>
      <c r="B3" s="185" t="s">
        <v>287</v>
      </c>
      <c r="C3" s="145"/>
      <c r="D3" s="146"/>
      <c r="E3" s="186" t="s">
        <v>348</v>
      </c>
      <c r="F3" s="145"/>
      <c r="G3" s="179"/>
    </row>
    <row r="4" spans="1:7" s="3" customFormat="1" ht="12.95" customHeight="1" x14ac:dyDescent="0.2">
      <c r="A4" s="163" t="s">
        <v>359</v>
      </c>
      <c r="B4" s="139"/>
      <c r="C4" s="139"/>
      <c r="D4" s="139"/>
      <c r="E4" s="139"/>
      <c r="F4" s="139"/>
      <c r="G4" s="165"/>
    </row>
    <row r="5" spans="1:7" s="3" customFormat="1" ht="12.95" customHeight="1" x14ac:dyDescent="0.2">
      <c r="A5" s="177" t="s">
        <v>350</v>
      </c>
      <c r="B5" s="145"/>
      <c r="C5" s="145"/>
      <c r="D5" s="145"/>
      <c r="E5" s="145"/>
      <c r="F5" s="145"/>
      <c r="G5" s="179"/>
    </row>
    <row r="6" spans="1:7" s="3" customFormat="1" ht="12.95" customHeight="1" x14ac:dyDescent="0.2">
      <c r="A6" s="163" t="s">
        <v>360</v>
      </c>
      <c r="B6" s="139"/>
      <c r="C6" s="139"/>
      <c r="D6" s="140"/>
      <c r="E6" s="119" t="s">
        <v>361</v>
      </c>
      <c r="F6" s="164"/>
      <c r="G6" s="165"/>
    </row>
    <row r="7" spans="1:7" s="3" customFormat="1" ht="12.95" customHeight="1" x14ac:dyDescent="0.2">
      <c r="A7" s="177" t="s">
        <v>292</v>
      </c>
      <c r="B7" s="145"/>
      <c r="C7" s="145"/>
      <c r="D7" s="146"/>
      <c r="E7" s="108" t="s">
        <v>362</v>
      </c>
      <c r="F7" s="178"/>
      <c r="G7" s="179"/>
    </row>
    <row r="8" spans="1:7" s="3" customFormat="1" ht="12.95" customHeight="1" x14ac:dyDescent="0.2">
      <c r="A8" s="163" t="s">
        <v>363</v>
      </c>
      <c r="B8" s="139"/>
      <c r="C8" s="139"/>
      <c r="D8" s="140"/>
      <c r="E8" s="119" t="s">
        <v>361</v>
      </c>
      <c r="F8" s="164"/>
      <c r="G8" s="165"/>
    </row>
    <row r="9" spans="1:7" s="3" customFormat="1" ht="12.95" customHeight="1" x14ac:dyDescent="0.2">
      <c r="A9" s="177" t="s">
        <v>293</v>
      </c>
      <c r="B9" s="145"/>
      <c r="C9" s="145"/>
      <c r="D9" s="146"/>
      <c r="E9" s="108" t="s">
        <v>362</v>
      </c>
      <c r="F9" s="178"/>
      <c r="G9" s="179"/>
    </row>
    <row r="10" spans="1:7" s="3" customFormat="1" ht="12.95" customHeight="1" x14ac:dyDescent="0.2">
      <c r="A10" s="163" t="s">
        <v>364</v>
      </c>
      <c r="B10" s="139"/>
      <c r="C10" s="139"/>
      <c r="D10" s="140"/>
      <c r="E10" s="119" t="s">
        <v>361</v>
      </c>
      <c r="F10" s="164"/>
      <c r="G10" s="165"/>
    </row>
    <row r="11" spans="1:7" s="3" customFormat="1" ht="12.95" customHeight="1" x14ac:dyDescent="0.2">
      <c r="A11" s="177" t="s">
        <v>292</v>
      </c>
      <c r="B11" s="145"/>
      <c r="C11" s="145"/>
      <c r="D11" s="146"/>
      <c r="E11" s="108" t="s">
        <v>362</v>
      </c>
      <c r="F11" s="178"/>
      <c r="G11" s="179"/>
    </row>
    <row r="12" spans="1:7" s="3" customFormat="1" ht="12.95" customHeight="1" x14ac:dyDescent="0.2">
      <c r="A12" s="163" t="s">
        <v>365</v>
      </c>
      <c r="B12" s="139"/>
      <c r="C12" s="139"/>
      <c r="D12" s="140"/>
      <c r="E12" s="119" t="s">
        <v>361</v>
      </c>
      <c r="F12" s="164"/>
      <c r="G12" s="165"/>
    </row>
    <row r="13" spans="1:7" s="3" customFormat="1" ht="12.95" customHeight="1" thickBot="1" x14ac:dyDescent="0.25">
      <c r="A13" s="166" t="s">
        <v>280</v>
      </c>
      <c r="B13" s="167"/>
      <c r="C13" s="167"/>
      <c r="D13" s="168"/>
      <c r="E13" s="108" t="s">
        <v>362</v>
      </c>
      <c r="F13" s="169"/>
      <c r="G13" s="170"/>
    </row>
    <row r="14" spans="1:7" s="3" customFormat="1" ht="28.5" customHeight="1" thickBot="1" x14ac:dyDescent="0.25">
      <c r="A14" s="171" t="s">
        <v>298</v>
      </c>
      <c r="B14" s="152"/>
      <c r="C14" s="152"/>
      <c r="D14" s="152"/>
      <c r="E14" s="152"/>
      <c r="F14" s="152"/>
      <c r="G14" s="172"/>
    </row>
    <row r="15" spans="1:7" s="3" customFormat="1" ht="12.95" customHeight="1" x14ac:dyDescent="0.2">
      <c r="A15" s="173" t="s">
        <v>299</v>
      </c>
      <c r="B15" s="174"/>
      <c r="C15" s="174"/>
      <c r="D15" s="175"/>
      <c r="E15" s="176">
        <f>'KRYCÍ LIST'!E20</f>
        <v>0</v>
      </c>
      <c r="F15" s="174"/>
      <c r="G15" s="132" t="s">
        <v>340</v>
      </c>
    </row>
    <row r="16" spans="1:7" s="3" customFormat="1" ht="12.95" customHeight="1" x14ac:dyDescent="0.2">
      <c r="A16" s="154" t="s">
        <v>366</v>
      </c>
      <c r="B16" s="155"/>
      <c r="C16" s="155"/>
      <c r="D16" s="157"/>
      <c r="E16" s="156">
        <f>SUM('KRYCÍ LIST'!E21:'KRYCÍ LIST'!E23)</f>
        <v>0</v>
      </c>
      <c r="F16" s="155"/>
      <c r="G16" s="133" t="s">
        <v>340</v>
      </c>
    </row>
    <row r="17" spans="1:7" s="3" customFormat="1" ht="12.95" customHeight="1" x14ac:dyDescent="0.2">
      <c r="A17" s="154" t="s">
        <v>300</v>
      </c>
      <c r="B17" s="155"/>
      <c r="C17" s="155"/>
      <c r="D17" s="157"/>
      <c r="E17" s="156">
        <f>'KRYCÍ LIST'!E25</f>
        <v>0</v>
      </c>
      <c r="F17" s="155"/>
      <c r="G17" s="133" t="s">
        <v>340</v>
      </c>
    </row>
    <row r="18" spans="1:7" s="3" customFormat="1" ht="12.95" customHeight="1" x14ac:dyDescent="0.2">
      <c r="A18" s="154" t="s">
        <v>326</v>
      </c>
      <c r="B18" s="155"/>
      <c r="C18" s="155"/>
      <c r="D18" s="157"/>
      <c r="E18" s="156">
        <f>'KRYCÍ LIST'!E26</f>
        <v>0</v>
      </c>
      <c r="F18" s="155"/>
      <c r="G18" s="133" t="s">
        <v>340</v>
      </c>
    </row>
    <row r="19" spans="1:7" s="3" customFormat="1" ht="12.95" customHeight="1" x14ac:dyDescent="0.2">
      <c r="A19" s="154" t="s">
        <v>327</v>
      </c>
      <c r="B19" s="155"/>
      <c r="C19" s="155"/>
      <c r="D19" s="157"/>
      <c r="E19" s="156">
        <f>'KRYCÍ LIST'!E27</f>
        <v>0</v>
      </c>
      <c r="F19" s="155"/>
      <c r="G19" s="133" t="s">
        <v>340</v>
      </c>
    </row>
    <row r="20" spans="1:7" s="3" customFormat="1" ht="12.95" customHeight="1" x14ac:dyDescent="0.2">
      <c r="A20" s="158"/>
      <c r="B20" s="155"/>
      <c r="C20" s="155"/>
      <c r="D20" s="155"/>
      <c r="E20" s="155"/>
      <c r="F20" s="155"/>
      <c r="G20" s="159"/>
    </row>
    <row r="21" spans="1:7" s="3" customFormat="1" ht="12.95" customHeight="1" x14ac:dyDescent="0.2">
      <c r="A21" s="160" t="s">
        <v>367</v>
      </c>
      <c r="B21" s="155"/>
      <c r="C21" s="155"/>
      <c r="D21" s="157"/>
      <c r="E21" s="161">
        <f>'KRYCÍ LIST'!E28</f>
        <v>0</v>
      </c>
      <c r="F21" s="162"/>
      <c r="G21" s="133" t="s">
        <v>340</v>
      </c>
    </row>
    <row r="22" spans="1:7" s="3" customFormat="1" ht="12.95" customHeight="1" x14ac:dyDescent="0.2">
      <c r="A22" s="158"/>
      <c r="B22" s="155"/>
      <c r="C22" s="155"/>
      <c r="D22" s="155"/>
      <c r="E22" s="155"/>
      <c r="F22" s="155"/>
      <c r="G22" s="159"/>
    </row>
    <row r="23" spans="1:7" s="3" customFormat="1" ht="12.95" customHeight="1" x14ac:dyDescent="0.2">
      <c r="A23" s="154" t="s">
        <v>338</v>
      </c>
      <c r="B23" s="155"/>
      <c r="C23" s="155"/>
      <c r="D23" s="134" t="s">
        <v>368</v>
      </c>
      <c r="E23" s="156">
        <f>'KRYCÍ LIST'!H35</f>
        <v>0</v>
      </c>
      <c r="F23" s="155"/>
      <c r="G23" s="133" t="s">
        <v>340</v>
      </c>
    </row>
    <row r="24" spans="1:7" s="3" customFormat="1" ht="12.95" customHeight="1" x14ac:dyDescent="0.2">
      <c r="A24" s="154" t="s">
        <v>341</v>
      </c>
      <c r="B24" s="155"/>
      <c r="C24" s="155"/>
      <c r="D24" s="134" t="s">
        <v>368</v>
      </c>
      <c r="E24" s="156">
        <f>'KRYCÍ LIST'!H36</f>
        <v>0</v>
      </c>
      <c r="F24" s="155"/>
      <c r="G24" s="133" t="s">
        <v>340</v>
      </c>
    </row>
    <row r="25" spans="1:7" s="3" customFormat="1" ht="12.95" customHeight="1" x14ac:dyDescent="0.2">
      <c r="A25" s="154" t="s">
        <v>338</v>
      </c>
      <c r="B25" s="155"/>
      <c r="C25" s="155"/>
      <c r="D25" s="134" t="s">
        <v>369</v>
      </c>
      <c r="E25" s="156">
        <f>'KRYCÍ LIST'!H37</f>
        <v>0</v>
      </c>
      <c r="F25" s="155"/>
      <c r="G25" s="133" t="s">
        <v>340</v>
      </c>
    </row>
    <row r="26" spans="1:7" s="3" customFormat="1" ht="12.95" customHeight="1" thickBot="1" x14ac:dyDescent="0.25">
      <c r="A26" s="148" t="s">
        <v>341</v>
      </c>
      <c r="B26" s="149"/>
      <c r="C26" s="149"/>
      <c r="D26" s="134" t="s">
        <v>369</v>
      </c>
      <c r="E26" s="150">
        <f>'KRYCÍ LIST'!H38</f>
        <v>0</v>
      </c>
      <c r="F26" s="149"/>
      <c r="G26" s="133" t="s">
        <v>340</v>
      </c>
    </row>
    <row r="27" spans="1:7" s="3" customFormat="1" ht="19.5" customHeight="1" thickBot="1" x14ac:dyDescent="0.25">
      <c r="A27" s="151" t="s">
        <v>370</v>
      </c>
      <c r="B27" s="152"/>
      <c r="C27" s="152"/>
      <c r="D27" s="152"/>
      <c r="E27" s="153">
        <f>SUM(E23:E26)</f>
        <v>0</v>
      </c>
      <c r="F27" s="152"/>
      <c r="G27" s="135" t="s">
        <v>340</v>
      </c>
    </row>
    <row r="29" spans="1:7" s="3" customFormat="1" x14ac:dyDescent="0.2">
      <c r="A29" s="138" t="s">
        <v>288</v>
      </c>
      <c r="B29" s="147"/>
      <c r="D29" s="138" t="s">
        <v>291</v>
      </c>
      <c r="E29" s="139"/>
      <c r="F29" s="139"/>
      <c r="G29" s="140"/>
    </row>
    <row r="30" spans="1:7" s="3" customFormat="1" x14ac:dyDescent="0.2">
      <c r="A30" s="141"/>
      <c r="B30" s="143"/>
      <c r="D30" s="141"/>
      <c r="E30" s="142"/>
      <c r="F30" s="142"/>
      <c r="G30" s="143"/>
    </row>
    <row r="31" spans="1:7" x14ac:dyDescent="0.2">
      <c r="A31" s="144"/>
      <c r="B31" s="143"/>
      <c r="D31" s="144"/>
      <c r="E31" s="142"/>
      <c r="F31" s="142"/>
      <c r="G31" s="143"/>
    </row>
    <row r="32" spans="1:7" x14ac:dyDescent="0.2">
      <c r="A32" s="144"/>
      <c r="B32" s="143"/>
      <c r="D32" s="144"/>
      <c r="E32" s="142"/>
      <c r="F32" s="142"/>
      <c r="G32" s="143"/>
    </row>
    <row r="33" spans="1:7" x14ac:dyDescent="0.2">
      <c r="A33" s="144"/>
      <c r="B33" s="143"/>
      <c r="D33" s="144"/>
      <c r="E33" s="142"/>
      <c r="F33" s="142"/>
      <c r="G33" s="143"/>
    </row>
    <row r="34" spans="1:7" x14ac:dyDescent="0.2">
      <c r="A34" s="144"/>
      <c r="B34" s="143"/>
      <c r="D34" s="144"/>
      <c r="E34" s="142"/>
      <c r="F34" s="142"/>
      <c r="G34" s="143"/>
    </row>
    <row r="35" spans="1:7" x14ac:dyDescent="0.2">
      <c r="A35" s="144"/>
      <c r="B35" s="143"/>
      <c r="D35" s="144"/>
      <c r="E35" s="142"/>
      <c r="F35" s="142"/>
      <c r="G35" s="143"/>
    </row>
    <row r="36" spans="1:7" x14ac:dyDescent="0.2">
      <c r="A36" s="144"/>
      <c r="B36" s="143"/>
      <c r="D36" s="144"/>
      <c r="E36" s="142"/>
      <c r="F36" s="142"/>
      <c r="G36" s="143"/>
    </row>
    <row r="37" spans="1:7" x14ac:dyDescent="0.2">
      <c r="A37" s="144"/>
      <c r="B37" s="143"/>
      <c r="D37" s="144"/>
      <c r="E37" s="142"/>
      <c r="F37" s="142"/>
      <c r="G37" s="143"/>
    </row>
    <row r="38" spans="1:7" x14ac:dyDescent="0.2">
      <c r="A38" s="144"/>
      <c r="B38" s="143"/>
      <c r="D38" s="144"/>
      <c r="E38" s="142"/>
      <c r="F38" s="142"/>
      <c r="G38" s="143"/>
    </row>
    <row r="39" spans="1:7" s="3" customFormat="1" x14ac:dyDescent="0.2">
      <c r="A39" s="136" t="s">
        <v>371</v>
      </c>
      <c r="B39" s="137"/>
      <c r="D39" s="136" t="s">
        <v>371</v>
      </c>
      <c r="E39" s="145"/>
      <c r="F39" s="145"/>
      <c r="G39" s="146"/>
    </row>
    <row r="41" spans="1:7" s="3" customFormat="1" x14ac:dyDescent="0.2">
      <c r="A41" s="138" t="s">
        <v>289</v>
      </c>
      <c r="B41" s="147"/>
      <c r="D41" s="138" t="s">
        <v>297</v>
      </c>
      <c r="E41" s="139"/>
      <c r="F41" s="139"/>
      <c r="G41" s="140"/>
    </row>
    <row r="42" spans="1:7" s="3" customFormat="1" x14ac:dyDescent="0.2">
      <c r="A42" s="141"/>
      <c r="B42" s="143"/>
      <c r="D42" s="141"/>
      <c r="E42" s="142"/>
      <c r="F42" s="142"/>
      <c r="G42" s="143"/>
    </row>
    <row r="43" spans="1:7" x14ac:dyDescent="0.2">
      <c r="A43" s="144"/>
      <c r="B43" s="143"/>
      <c r="D43" s="144"/>
      <c r="E43" s="142"/>
      <c r="F43" s="142"/>
      <c r="G43" s="143"/>
    </row>
    <row r="44" spans="1:7" x14ac:dyDescent="0.2">
      <c r="A44" s="144"/>
      <c r="B44" s="143"/>
      <c r="D44" s="144"/>
      <c r="E44" s="142"/>
      <c r="F44" s="142"/>
      <c r="G44" s="143"/>
    </row>
    <row r="45" spans="1:7" x14ac:dyDescent="0.2">
      <c r="A45" s="144"/>
      <c r="B45" s="143"/>
      <c r="D45" s="144"/>
      <c r="E45" s="142"/>
      <c r="F45" s="142"/>
      <c r="G45" s="143"/>
    </row>
    <row r="46" spans="1:7" x14ac:dyDescent="0.2">
      <c r="A46" s="144"/>
      <c r="B46" s="143"/>
      <c r="D46" s="144"/>
      <c r="E46" s="142"/>
      <c r="F46" s="142"/>
      <c r="G46" s="143"/>
    </row>
    <row r="47" spans="1:7" x14ac:dyDescent="0.2">
      <c r="A47" s="144"/>
      <c r="B47" s="143"/>
      <c r="D47" s="144"/>
      <c r="E47" s="142"/>
      <c r="F47" s="142"/>
      <c r="G47" s="143"/>
    </row>
    <row r="48" spans="1:7" x14ac:dyDescent="0.2">
      <c r="A48" s="144"/>
      <c r="B48" s="143"/>
      <c r="D48" s="144"/>
      <c r="E48" s="142"/>
      <c r="F48" s="142"/>
      <c r="G48" s="143"/>
    </row>
    <row r="49" spans="1:7" x14ac:dyDescent="0.2">
      <c r="A49" s="144"/>
      <c r="B49" s="143"/>
      <c r="D49" s="144"/>
      <c r="E49" s="142"/>
      <c r="F49" s="142"/>
      <c r="G49" s="143"/>
    </row>
    <row r="50" spans="1:7" x14ac:dyDescent="0.2">
      <c r="A50" s="144"/>
      <c r="B50" s="143"/>
      <c r="D50" s="144"/>
      <c r="E50" s="142"/>
      <c r="F50" s="142"/>
      <c r="G50" s="143"/>
    </row>
    <row r="51" spans="1:7" s="3" customFormat="1" x14ac:dyDescent="0.2">
      <c r="A51" s="136" t="s">
        <v>371</v>
      </c>
      <c r="B51" s="137"/>
      <c r="D51" s="136" t="s">
        <v>371</v>
      </c>
      <c r="E51" s="145"/>
      <c r="F51" s="145"/>
      <c r="G51" s="146"/>
    </row>
  </sheetData>
  <mergeCells count="60">
    <mergeCell ref="A8:D8"/>
    <mergeCell ref="F8:G8"/>
    <mergeCell ref="A1:G1"/>
    <mergeCell ref="B2:D2"/>
    <mergeCell ref="E2:G2"/>
    <mergeCell ref="B3:D3"/>
    <mergeCell ref="E3:G3"/>
    <mergeCell ref="A4:G4"/>
    <mergeCell ref="A5:G5"/>
    <mergeCell ref="A6:D6"/>
    <mergeCell ref="F6:G6"/>
    <mergeCell ref="A7:D7"/>
    <mergeCell ref="F7:G7"/>
    <mergeCell ref="A15:D15"/>
    <mergeCell ref="E15:F15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  <mergeCell ref="A14:G14"/>
    <mergeCell ref="A22:G22"/>
    <mergeCell ref="A16:D16"/>
    <mergeCell ref="E16:F16"/>
    <mergeCell ref="A17:D17"/>
    <mergeCell ref="E17:F17"/>
    <mergeCell ref="A18:D18"/>
    <mergeCell ref="E18:F18"/>
    <mergeCell ref="A19:D19"/>
    <mergeCell ref="E19:F19"/>
    <mergeCell ref="A20:G20"/>
    <mergeCell ref="A21:D21"/>
    <mergeCell ref="E21:F21"/>
    <mergeCell ref="A23:C23"/>
    <mergeCell ref="E23:F23"/>
    <mergeCell ref="A24:C24"/>
    <mergeCell ref="E24:F24"/>
    <mergeCell ref="A25:C25"/>
    <mergeCell ref="E25:F25"/>
    <mergeCell ref="A26:C26"/>
    <mergeCell ref="E26:F26"/>
    <mergeCell ref="A27:D27"/>
    <mergeCell ref="E27:F27"/>
    <mergeCell ref="A29:B29"/>
    <mergeCell ref="D29:G29"/>
    <mergeCell ref="D30:G38"/>
    <mergeCell ref="D39:G39"/>
    <mergeCell ref="A41:B41"/>
    <mergeCell ref="A42:B50"/>
    <mergeCell ref="A30:B38"/>
    <mergeCell ref="A51:B51"/>
    <mergeCell ref="D41:G41"/>
    <mergeCell ref="D42:G50"/>
    <mergeCell ref="D51:G51"/>
    <mergeCell ref="A39:B39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2D100-BF7F-417B-8C54-CD234F60EC35}">
  <dimension ref="A1:E12"/>
  <sheetViews>
    <sheetView workbookViewId="0">
      <selection activeCell="E12" sqref="E12"/>
    </sheetView>
  </sheetViews>
  <sheetFormatPr defaultRowHeight="12.75" x14ac:dyDescent="0.2"/>
  <cols>
    <col min="1" max="1" width="17" customWidth="1"/>
    <col min="2" max="2" width="33.7109375" customWidth="1"/>
    <col min="3" max="3" width="8" customWidth="1"/>
    <col min="4" max="4" width="13.28515625" customWidth="1"/>
    <col min="5" max="5" width="13.42578125" customWidth="1"/>
  </cols>
  <sheetData>
    <row r="1" spans="1:5" s="3" customFormat="1" ht="28.5" customHeight="1" thickBot="1" x14ac:dyDescent="0.25">
      <c r="A1" s="180" t="s">
        <v>344</v>
      </c>
      <c r="B1" s="167"/>
      <c r="C1" s="167"/>
      <c r="D1" s="167"/>
      <c r="E1" s="167"/>
    </row>
    <row r="2" spans="1:5" s="3" customFormat="1" ht="12.95" customHeight="1" x14ac:dyDescent="0.2">
      <c r="A2" s="114" t="s">
        <v>345</v>
      </c>
      <c r="B2" s="181" t="s">
        <v>346</v>
      </c>
      <c r="C2" s="182"/>
      <c r="D2" s="183"/>
      <c r="E2" s="115" t="s">
        <v>347</v>
      </c>
    </row>
    <row r="3" spans="1:5" s="3" customFormat="1" ht="12.95" customHeight="1" x14ac:dyDescent="0.2">
      <c r="A3" s="116" t="s">
        <v>286</v>
      </c>
      <c r="B3" s="190" t="s">
        <v>287</v>
      </c>
      <c r="C3" s="142"/>
      <c r="D3" s="143"/>
      <c r="E3" s="117" t="s">
        <v>348</v>
      </c>
    </row>
    <row r="4" spans="1:5" s="3" customFormat="1" ht="12.95" customHeight="1" x14ac:dyDescent="0.2">
      <c r="A4" s="118" t="s">
        <v>349</v>
      </c>
      <c r="B4" s="187" t="s">
        <v>350</v>
      </c>
      <c r="C4" s="139"/>
      <c r="D4" s="139"/>
      <c r="E4" s="165"/>
    </row>
    <row r="5" spans="1:5" s="3" customFormat="1" ht="12.95" customHeight="1" x14ac:dyDescent="0.2">
      <c r="A5" s="118" t="s">
        <v>288</v>
      </c>
      <c r="B5" s="187" t="s">
        <v>292</v>
      </c>
      <c r="C5" s="139"/>
      <c r="D5" s="139"/>
      <c r="E5" s="165"/>
    </row>
    <row r="6" spans="1:5" s="3" customFormat="1" ht="12.95" customHeight="1" x14ac:dyDescent="0.2">
      <c r="A6" s="118" t="s">
        <v>289</v>
      </c>
      <c r="B6" s="187" t="s">
        <v>293</v>
      </c>
      <c r="C6" s="139"/>
      <c r="D6" s="139"/>
      <c r="E6" s="165"/>
    </row>
    <row r="7" spans="1:5" s="3" customFormat="1" ht="12.95" customHeight="1" x14ac:dyDescent="0.2">
      <c r="A7" s="118" t="s">
        <v>291</v>
      </c>
      <c r="B7" s="187" t="s">
        <v>292</v>
      </c>
      <c r="C7" s="139"/>
      <c r="D7" s="139"/>
      <c r="E7" s="165"/>
    </row>
    <row r="8" spans="1:5" s="3" customFormat="1" ht="12.95" customHeight="1" thickBot="1" x14ac:dyDescent="0.25">
      <c r="A8" s="118" t="s">
        <v>297</v>
      </c>
      <c r="B8" s="187" t="s">
        <v>280</v>
      </c>
      <c r="C8" s="139"/>
      <c r="D8" s="139"/>
      <c r="E8" s="165"/>
    </row>
    <row r="9" spans="1:5" s="3" customFormat="1" ht="28.5" customHeight="1" thickBot="1" x14ac:dyDescent="0.25">
      <c r="A9" s="188" t="s">
        <v>351</v>
      </c>
      <c r="B9" s="182"/>
      <c r="C9" s="182"/>
      <c r="D9" s="182"/>
      <c r="E9" s="184"/>
    </row>
    <row r="10" spans="1:5" s="3" customFormat="1" ht="28.5" customHeight="1" x14ac:dyDescent="0.2">
      <c r="A10" s="120" t="s">
        <v>352</v>
      </c>
      <c r="B10" s="121" t="s">
        <v>353</v>
      </c>
      <c r="C10" s="122" t="s">
        <v>354</v>
      </c>
      <c r="D10" s="123" t="s">
        <v>355</v>
      </c>
      <c r="E10" s="124" t="s">
        <v>356</v>
      </c>
    </row>
    <row r="11" spans="1:5" s="3" customFormat="1" ht="13.5" thickBot="1" x14ac:dyDescent="0.25">
      <c r="A11" s="125" t="s">
        <v>278</v>
      </c>
      <c r="B11" s="126" t="s">
        <v>279</v>
      </c>
      <c r="C11" s="127"/>
      <c r="D11" s="128">
        <f>'KRYCÍ LIST'!E28</f>
        <v>0</v>
      </c>
      <c r="E11" s="129">
        <f>'KRYCÍ LIST'!H39</f>
        <v>0</v>
      </c>
    </row>
    <row r="12" spans="1:5" s="3" customFormat="1" ht="19.5" customHeight="1" thickBot="1" x14ac:dyDescent="0.25">
      <c r="A12" s="151" t="s">
        <v>357</v>
      </c>
      <c r="B12" s="152"/>
      <c r="C12" s="189"/>
      <c r="D12" s="130">
        <f>SUM(D11:D11)</f>
        <v>0</v>
      </c>
      <c r="E12" s="131">
        <f>SUM(E11:E11)</f>
        <v>0</v>
      </c>
    </row>
  </sheetData>
  <mergeCells count="10">
    <mergeCell ref="B7:E7"/>
    <mergeCell ref="B8:E8"/>
    <mergeCell ref="A9:E9"/>
    <mergeCell ref="A12:C12"/>
    <mergeCell ref="A1:E1"/>
    <mergeCell ref="B2:D2"/>
    <mergeCell ref="B3:D3"/>
    <mergeCell ref="B4:E4"/>
    <mergeCell ref="B5:E5"/>
    <mergeCell ref="B6:E6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076AE-705B-4F17-8931-E941B8C67B6F}">
  <dimension ref="A1:M41"/>
  <sheetViews>
    <sheetView workbookViewId="0">
      <selection activeCell="A3" sqref="A3:D3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250" t="s">
        <v>273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9.9499999999999993" customHeight="1" thickBot="1" x14ac:dyDescent="0.25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12.95" customHeight="1" x14ac:dyDescent="0.2">
      <c r="A3" s="251" t="s">
        <v>274</v>
      </c>
      <c r="B3" s="182"/>
      <c r="C3" s="182"/>
      <c r="D3" s="183"/>
      <c r="E3" s="252" t="s">
        <v>275</v>
      </c>
      <c r="F3" s="182"/>
      <c r="G3" s="182"/>
      <c r="H3" s="182"/>
      <c r="I3" s="182"/>
      <c r="J3" s="183"/>
      <c r="K3" s="252" t="s">
        <v>276</v>
      </c>
      <c r="L3" s="183"/>
      <c r="M3" s="94" t="s">
        <v>277</v>
      </c>
    </row>
    <row r="4" spans="1:13" ht="12.95" customHeight="1" x14ac:dyDescent="0.2">
      <c r="A4" s="247" t="s">
        <v>278</v>
      </c>
      <c r="B4" s="145"/>
      <c r="C4" s="145"/>
      <c r="D4" s="146"/>
      <c r="E4" s="248" t="s">
        <v>279</v>
      </c>
      <c r="F4" s="145"/>
      <c r="G4" s="145"/>
      <c r="H4" s="145"/>
      <c r="I4" s="145"/>
      <c r="J4" s="146"/>
      <c r="K4" s="249" t="s">
        <v>280</v>
      </c>
      <c r="L4" s="146"/>
      <c r="M4" s="95" t="s">
        <v>281</v>
      </c>
    </row>
    <row r="5" spans="1:13" ht="12.95" customHeight="1" x14ac:dyDescent="0.2">
      <c r="A5" s="245" t="s">
        <v>282</v>
      </c>
      <c r="B5" s="139"/>
      <c r="C5" s="139"/>
      <c r="D5" s="140"/>
      <c r="E5" s="239" t="s">
        <v>283</v>
      </c>
      <c r="F5" s="139"/>
      <c r="G5" s="139"/>
      <c r="H5" s="139"/>
      <c r="I5" s="139"/>
      <c r="J5" s="140"/>
      <c r="K5" s="239" t="s">
        <v>284</v>
      </c>
      <c r="L5" s="140"/>
      <c r="M5" s="96" t="s">
        <v>285</v>
      </c>
    </row>
    <row r="6" spans="1:13" ht="12.95" customHeight="1" x14ac:dyDescent="0.2">
      <c r="A6" s="247" t="s">
        <v>286</v>
      </c>
      <c r="B6" s="145"/>
      <c r="C6" s="145"/>
      <c r="D6" s="146"/>
      <c r="E6" s="248" t="s">
        <v>287</v>
      </c>
      <c r="F6" s="145"/>
      <c r="G6" s="145"/>
      <c r="H6" s="145"/>
      <c r="I6" s="145"/>
      <c r="J6" s="146"/>
      <c r="K6" s="249" t="s">
        <v>280</v>
      </c>
      <c r="L6" s="146"/>
      <c r="M6" s="95" t="s">
        <v>280</v>
      </c>
    </row>
    <row r="7" spans="1:13" s="3" customFormat="1" ht="12.95" customHeight="1" x14ac:dyDescent="0.2">
      <c r="A7" s="244" t="s">
        <v>288</v>
      </c>
      <c r="B7" s="231"/>
      <c r="C7" s="231"/>
      <c r="D7" s="246" t="s">
        <v>292</v>
      </c>
      <c r="E7" s="231"/>
      <c r="F7" s="231"/>
      <c r="G7" s="233"/>
      <c r="H7" s="237" t="s">
        <v>294</v>
      </c>
      <c r="I7" s="231"/>
      <c r="J7" s="231"/>
      <c r="K7" s="231"/>
      <c r="L7" s="231"/>
      <c r="M7" s="97"/>
    </row>
    <row r="8" spans="1:13" s="3" customFormat="1" ht="12.95" customHeight="1" x14ac:dyDescent="0.2">
      <c r="A8" s="244" t="s">
        <v>289</v>
      </c>
      <c r="B8" s="231"/>
      <c r="C8" s="231"/>
      <c r="D8" s="246" t="s">
        <v>293</v>
      </c>
      <c r="E8" s="231"/>
      <c r="F8" s="231"/>
      <c r="G8" s="233"/>
      <c r="H8" s="237" t="s">
        <v>295</v>
      </c>
      <c r="I8" s="231"/>
      <c r="J8" s="231"/>
      <c r="K8" s="231"/>
      <c r="L8" s="231"/>
      <c r="M8" s="98" t="str">
        <f>IF(M7=0,"",E28/M7)</f>
        <v/>
      </c>
    </row>
    <row r="9" spans="1:13" ht="12.95" customHeight="1" x14ac:dyDescent="0.2">
      <c r="A9" s="244" t="s">
        <v>290</v>
      </c>
      <c r="B9" s="155"/>
      <c r="C9" s="155"/>
      <c r="D9" s="246" t="s">
        <v>280</v>
      </c>
      <c r="E9" s="155"/>
      <c r="F9" s="155"/>
      <c r="G9" s="157"/>
      <c r="H9" s="237" t="s">
        <v>296</v>
      </c>
      <c r="I9" s="155"/>
      <c r="J9" s="155"/>
      <c r="K9" s="241" t="s">
        <v>280</v>
      </c>
      <c r="L9" s="155"/>
      <c r="M9" s="159"/>
    </row>
    <row r="10" spans="1:13" s="3" customFormat="1" ht="12.95" customHeight="1" x14ac:dyDescent="0.2">
      <c r="A10" s="245" t="s">
        <v>291</v>
      </c>
      <c r="B10" s="240"/>
      <c r="C10" s="240"/>
      <c r="D10" s="242" t="s">
        <v>292</v>
      </c>
      <c r="E10" s="240"/>
      <c r="F10" s="240"/>
      <c r="G10" s="147"/>
      <c r="H10" s="239" t="s">
        <v>297</v>
      </c>
      <c r="I10" s="240"/>
      <c r="J10" s="242" t="s">
        <v>280</v>
      </c>
      <c r="K10" s="139"/>
      <c r="L10" s="139"/>
      <c r="M10" s="165"/>
    </row>
    <row r="11" spans="1:13" ht="12.95" customHeight="1" thickBot="1" x14ac:dyDescent="0.25">
      <c r="A11" s="238" t="s">
        <v>280</v>
      </c>
      <c r="B11" s="167"/>
      <c r="C11" s="167"/>
      <c r="D11" s="167"/>
      <c r="E11" s="167"/>
      <c r="F11" s="167"/>
      <c r="G11" s="168"/>
      <c r="H11" s="243" t="s">
        <v>280</v>
      </c>
      <c r="I11" s="167"/>
      <c r="J11" s="167"/>
      <c r="K11" s="167"/>
      <c r="L11" s="167"/>
      <c r="M11" s="170"/>
    </row>
    <row r="12" spans="1:13" ht="28.5" customHeight="1" thickBot="1" x14ac:dyDescent="0.25">
      <c r="A12" s="171" t="s">
        <v>298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72"/>
    </row>
    <row r="13" spans="1:13" ht="12.95" customHeight="1" x14ac:dyDescent="0.2">
      <c r="A13" s="225" t="s">
        <v>299</v>
      </c>
      <c r="B13" s="174"/>
      <c r="C13" s="174"/>
      <c r="D13" s="174"/>
      <c r="E13" s="174"/>
      <c r="F13" s="174"/>
      <c r="G13" s="225" t="s">
        <v>300</v>
      </c>
      <c r="H13" s="174"/>
      <c r="I13" s="174"/>
      <c r="J13" s="174"/>
      <c r="K13" s="174"/>
      <c r="L13" s="174"/>
      <c r="M13" s="234"/>
    </row>
    <row r="14" spans="1:13" s="3" customFormat="1" ht="12.95" customHeight="1" x14ac:dyDescent="0.2">
      <c r="A14" s="235"/>
      <c r="B14" s="237" t="s">
        <v>301</v>
      </c>
      <c r="C14" s="231"/>
      <c r="D14" s="233"/>
      <c r="E14" s="156">
        <f>REKAPITULACE!C23</f>
        <v>0</v>
      </c>
      <c r="F14" s="231"/>
      <c r="G14" s="154" t="s">
        <v>316</v>
      </c>
      <c r="H14" s="195"/>
      <c r="I14" s="195"/>
      <c r="J14" s="196"/>
      <c r="K14" s="100"/>
      <c r="L14" s="101" t="s">
        <v>317</v>
      </c>
      <c r="M14" s="105">
        <f>E20*K14/100</f>
        <v>0</v>
      </c>
    </row>
    <row r="15" spans="1:13" s="3" customFormat="1" ht="12.95" customHeight="1" x14ac:dyDescent="0.2">
      <c r="A15" s="236"/>
      <c r="B15" s="237" t="s">
        <v>302</v>
      </c>
      <c r="C15" s="231"/>
      <c r="D15" s="233"/>
      <c r="E15" s="156">
        <f>REKAPITULACE!D23</f>
        <v>0</v>
      </c>
      <c r="F15" s="231"/>
      <c r="G15" s="154" t="s">
        <v>318</v>
      </c>
      <c r="H15" s="195"/>
      <c r="I15" s="195"/>
      <c r="J15" s="196"/>
      <c r="K15" s="100"/>
      <c r="L15" s="101" t="s">
        <v>317</v>
      </c>
      <c r="M15" s="105">
        <f>E20*K15/100</f>
        <v>0</v>
      </c>
    </row>
    <row r="16" spans="1:13" s="3" customFormat="1" ht="12.95" customHeight="1" x14ac:dyDescent="0.2">
      <c r="A16" s="104" t="s">
        <v>303</v>
      </c>
      <c r="B16" s="232" t="s">
        <v>304</v>
      </c>
      <c r="C16" s="231"/>
      <c r="D16" s="233"/>
      <c r="E16" s="156">
        <f>REKAPITULACE!E13</f>
        <v>0</v>
      </c>
      <c r="F16" s="231"/>
      <c r="G16" s="154" t="s">
        <v>319</v>
      </c>
      <c r="H16" s="195"/>
      <c r="I16" s="195"/>
      <c r="J16" s="196"/>
      <c r="K16" s="100"/>
      <c r="L16" s="101" t="s">
        <v>317</v>
      </c>
      <c r="M16" s="105">
        <f>E20*K16/100</f>
        <v>0</v>
      </c>
    </row>
    <row r="17" spans="1:13" s="3" customFormat="1" ht="12.95" customHeight="1" x14ac:dyDescent="0.2">
      <c r="A17" s="104" t="s">
        <v>305</v>
      </c>
      <c r="B17" s="232" t="s">
        <v>306</v>
      </c>
      <c r="C17" s="231"/>
      <c r="D17" s="233"/>
      <c r="E17" s="156">
        <f>REKAPITULACE!E17</f>
        <v>0</v>
      </c>
      <c r="F17" s="231"/>
      <c r="G17" s="154" t="s">
        <v>320</v>
      </c>
      <c r="H17" s="195"/>
      <c r="I17" s="195"/>
      <c r="J17" s="196"/>
      <c r="K17" s="100"/>
      <c r="L17" s="101" t="s">
        <v>317</v>
      </c>
      <c r="M17" s="105">
        <f>E20*K17/100</f>
        <v>0</v>
      </c>
    </row>
    <row r="18" spans="1:13" s="3" customFormat="1" ht="12.95" customHeight="1" x14ac:dyDescent="0.2">
      <c r="A18" s="104" t="s">
        <v>307</v>
      </c>
      <c r="B18" s="232" t="s">
        <v>308</v>
      </c>
      <c r="C18" s="231"/>
      <c r="D18" s="233"/>
      <c r="E18" s="156">
        <v>0</v>
      </c>
      <c r="F18" s="231"/>
      <c r="G18" s="154" t="s">
        <v>321</v>
      </c>
      <c r="H18" s="195"/>
      <c r="I18" s="195"/>
      <c r="J18" s="196"/>
      <c r="K18" s="100"/>
      <c r="L18" s="101" t="s">
        <v>317</v>
      </c>
      <c r="M18" s="105">
        <f>E20*K18/100</f>
        <v>0</v>
      </c>
    </row>
    <row r="19" spans="1:13" s="3" customFormat="1" ht="12.95" customHeight="1" x14ac:dyDescent="0.2">
      <c r="A19" s="104" t="s">
        <v>309</v>
      </c>
      <c r="B19" s="232" t="s">
        <v>310</v>
      </c>
      <c r="C19" s="231"/>
      <c r="D19" s="233"/>
      <c r="E19" s="156">
        <f>REKAPITULACE!E21</f>
        <v>0</v>
      </c>
      <c r="F19" s="231"/>
      <c r="G19" s="154" t="s">
        <v>322</v>
      </c>
      <c r="H19" s="195"/>
      <c r="I19" s="195"/>
      <c r="J19" s="196"/>
      <c r="K19" s="100"/>
      <c r="L19" s="101" t="s">
        <v>317</v>
      </c>
      <c r="M19" s="105">
        <f>E20*K19/100</f>
        <v>0</v>
      </c>
    </row>
    <row r="20" spans="1:13" s="3" customFormat="1" ht="12.95" customHeight="1" x14ac:dyDescent="0.2">
      <c r="A20" s="154" t="s">
        <v>311</v>
      </c>
      <c r="B20" s="227"/>
      <c r="C20" s="227"/>
      <c r="D20" s="228"/>
      <c r="E20" s="156">
        <f>SUM(E16:E19)</f>
        <v>0</v>
      </c>
      <c r="F20" s="231"/>
      <c r="G20" s="154" t="s">
        <v>323</v>
      </c>
      <c r="H20" s="195"/>
      <c r="I20" s="195"/>
      <c r="J20" s="196"/>
      <c r="K20" s="100"/>
      <c r="L20" s="101" t="s">
        <v>317</v>
      </c>
      <c r="M20" s="105">
        <f>E20*K20/100</f>
        <v>0</v>
      </c>
    </row>
    <row r="21" spans="1:13" s="3" customFormat="1" ht="12.95" customHeight="1" x14ac:dyDescent="0.2">
      <c r="A21" s="154" t="s">
        <v>312</v>
      </c>
      <c r="B21" s="227"/>
      <c r="C21" s="227"/>
      <c r="D21" s="228"/>
      <c r="E21" s="156">
        <v>0</v>
      </c>
      <c r="F21" s="231"/>
      <c r="G21" s="154" t="s">
        <v>324</v>
      </c>
      <c r="H21" s="195"/>
      <c r="I21" s="195"/>
      <c r="J21" s="196"/>
      <c r="K21" s="100"/>
      <c r="L21" s="101" t="s">
        <v>317</v>
      </c>
      <c r="M21" s="105">
        <f>E20*K21/100</f>
        <v>0</v>
      </c>
    </row>
    <row r="22" spans="1:13" s="3" customFormat="1" ht="12.95" customHeight="1" x14ac:dyDescent="0.2">
      <c r="A22" s="154" t="s">
        <v>313</v>
      </c>
      <c r="B22" s="227"/>
      <c r="C22" s="227"/>
      <c r="D22" s="228"/>
      <c r="E22" s="156">
        <v>0</v>
      </c>
      <c r="F22" s="231"/>
      <c r="G22" s="154" t="s">
        <v>325</v>
      </c>
      <c r="H22" s="195"/>
      <c r="I22" s="195"/>
      <c r="J22" s="196"/>
      <c r="K22" s="100"/>
      <c r="L22" s="101" t="s">
        <v>317</v>
      </c>
      <c r="M22" s="105">
        <f>E20*K22/100</f>
        <v>0</v>
      </c>
    </row>
    <row r="23" spans="1:13" s="3" customFormat="1" ht="12.95" customHeight="1" thickBot="1" x14ac:dyDescent="0.25">
      <c r="A23" s="154" t="s">
        <v>314</v>
      </c>
      <c r="B23" s="227"/>
      <c r="C23" s="227"/>
      <c r="D23" s="228"/>
      <c r="E23" s="156">
        <v>0</v>
      </c>
      <c r="F23" s="231"/>
      <c r="G23" s="163"/>
      <c r="H23" s="218"/>
      <c r="I23" s="218"/>
      <c r="J23" s="219"/>
      <c r="K23" s="102"/>
      <c r="L23" s="103" t="s">
        <v>317</v>
      </c>
      <c r="M23" s="106">
        <f>E20*K23/100</f>
        <v>0</v>
      </c>
    </row>
    <row r="24" spans="1:13" s="3" customFormat="1" ht="12.95" customHeight="1" x14ac:dyDescent="0.2">
      <c r="A24" s="154" t="s">
        <v>315</v>
      </c>
      <c r="B24" s="227"/>
      <c r="C24" s="227"/>
      <c r="D24" s="227"/>
      <c r="E24" s="156">
        <f>SUM(E20:E23)</f>
        <v>0</v>
      </c>
      <c r="F24" s="231"/>
      <c r="G24" s="225" t="s">
        <v>326</v>
      </c>
      <c r="H24" s="174"/>
      <c r="I24" s="174"/>
      <c r="J24" s="174"/>
      <c r="K24" s="174"/>
      <c r="L24" s="174"/>
      <c r="M24" s="226"/>
    </row>
    <row r="25" spans="1:13" s="3" customFormat="1" ht="12.95" customHeight="1" x14ac:dyDescent="0.2">
      <c r="A25" s="154" t="s">
        <v>328</v>
      </c>
      <c r="B25" s="195"/>
      <c r="C25" s="195"/>
      <c r="D25" s="196"/>
      <c r="E25" s="156">
        <f>SUM(M14:M23)</f>
        <v>0</v>
      </c>
      <c r="F25" s="155"/>
      <c r="G25" s="154"/>
      <c r="H25" s="227"/>
      <c r="I25" s="227"/>
      <c r="J25" s="228"/>
      <c r="K25" s="100"/>
      <c r="L25" s="101" t="s">
        <v>317</v>
      </c>
      <c r="M25" s="105">
        <f>E20*K25/100</f>
        <v>0</v>
      </c>
    </row>
    <row r="26" spans="1:13" s="3" customFormat="1" ht="12.95" customHeight="1" thickBot="1" x14ac:dyDescent="0.25">
      <c r="A26" s="154" t="s">
        <v>329</v>
      </c>
      <c r="B26" s="195"/>
      <c r="C26" s="195"/>
      <c r="D26" s="196"/>
      <c r="E26" s="156">
        <f>SUM(M25:M26)</f>
        <v>0</v>
      </c>
      <c r="F26" s="155"/>
      <c r="G26" s="163"/>
      <c r="H26" s="164"/>
      <c r="I26" s="164"/>
      <c r="J26" s="217"/>
      <c r="K26" s="102"/>
      <c r="L26" s="103" t="s">
        <v>317</v>
      </c>
      <c r="M26" s="106">
        <f>E20*K26/100</f>
        <v>0</v>
      </c>
    </row>
    <row r="27" spans="1:13" s="3" customFormat="1" ht="12.95" customHeight="1" thickBot="1" x14ac:dyDescent="0.25">
      <c r="A27" s="163" t="s">
        <v>330</v>
      </c>
      <c r="B27" s="218"/>
      <c r="C27" s="218"/>
      <c r="D27" s="219"/>
      <c r="E27" s="220">
        <f>SUM(M28:M28)</f>
        <v>0</v>
      </c>
      <c r="F27" s="139"/>
      <c r="G27" s="225" t="s">
        <v>327</v>
      </c>
      <c r="H27" s="229"/>
      <c r="I27" s="229"/>
      <c r="J27" s="229"/>
      <c r="K27" s="229"/>
      <c r="L27" s="229"/>
      <c r="M27" s="230"/>
    </row>
    <row r="28" spans="1:13" s="3" customFormat="1" ht="12.95" customHeight="1" thickBot="1" x14ac:dyDescent="0.25">
      <c r="A28" s="221" t="s">
        <v>331</v>
      </c>
      <c r="B28" s="222"/>
      <c r="C28" s="222"/>
      <c r="D28" s="223"/>
      <c r="E28" s="224">
        <f>SUM(E24:E27)</f>
        <v>0</v>
      </c>
      <c r="F28" s="182"/>
      <c r="G28" s="163"/>
      <c r="H28" s="164"/>
      <c r="I28" s="164"/>
      <c r="J28" s="217"/>
      <c r="K28" s="102"/>
      <c r="L28" s="103" t="s">
        <v>317</v>
      </c>
      <c r="M28" s="106">
        <f>E20*K28/100</f>
        <v>0</v>
      </c>
    </row>
    <row r="29" spans="1:13" s="4" customFormat="1" ht="12.95" customHeight="1" x14ac:dyDescent="0.2">
      <c r="A29" s="210" t="s">
        <v>332</v>
      </c>
      <c r="B29" s="211"/>
      <c r="C29" s="211"/>
      <c r="D29" s="212"/>
      <c r="E29" s="213" t="s">
        <v>333</v>
      </c>
      <c r="F29" s="211"/>
      <c r="G29" s="212"/>
      <c r="H29" s="213" t="s">
        <v>334</v>
      </c>
      <c r="I29" s="211"/>
      <c r="J29" s="211"/>
      <c r="K29" s="211"/>
      <c r="L29" s="211"/>
      <c r="M29" s="214"/>
    </row>
    <row r="30" spans="1:13" s="3" customFormat="1" ht="12.95" customHeight="1" x14ac:dyDescent="0.2">
      <c r="A30" s="215" t="s">
        <v>280</v>
      </c>
      <c r="B30" s="139"/>
      <c r="C30" s="139"/>
      <c r="D30" s="140"/>
      <c r="E30" s="107" t="s">
        <v>335</v>
      </c>
      <c r="F30" s="164"/>
      <c r="G30" s="140"/>
      <c r="H30" s="107" t="s">
        <v>335</v>
      </c>
      <c r="I30" s="164"/>
      <c r="J30" s="139"/>
      <c r="K30" s="139"/>
      <c r="L30" s="139"/>
      <c r="M30" s="216"/>
    </row>
    <row r="31" spans="1:13" s="3" customFormat="1" ht="12.95" customHeight="1" x14ac:dyDescent="0.2">
      <c r="A31" s="202" t="s">
        <v>336</v>
      </c>
      <c r="B31" s="142"/>
      <c r="C31" s="194"/>
      <c r="D31" s="143"/>
      <c r="E31" s="107" t="s">
        <v>336</v>
      </c>
      <c r="F31" s="194"/>
      <c r="G31" s="143"/>
      <c r="H31" s="107" t="s">
        <v>336</v>
      </c>
      <c r="I31" s="194"/>
      <c r="J31" s="142"/>
      <c r="K31" s="142"/>
      <c r="L31" s="142"/>
      <c r="M31" s="203"/>
    </row>
    <row r="32" spans="1:13" s="3" customFormat="1" ht="12.95" customHeight="1" x14ac:dyDescent="0.2">
      <c r="A32" s="202"/>
      <c r="B32" s="142"/>
      <c r="C32" s="142"/>
      <c r="D32" s="143"/>
      <c r="E32" s="207" t="s">
        <v>337</v>
      </c>
      <c r="F32" s="142"/>
      <c r="G32" s="143"/>
      <c r="H32" s="207" t="s">
        <v>337</v>
      </c>
      <c r="I32" s="142"/>
      <c r="J32" s="142"/>
      <c r="K32" s="142"/>
      <c r="L32" s="142"/>
      <c r="M32" s="203"/>
    </row>
    <row r="33" spans="1:13" x14ac:dyDescent="0.2">
      <c r="A33" s="204"/>
      <c r="B33" s="205"/>
      <c r="C33" s="205"/>
      <c r="D33" s="206"/>
      <c r="E33" s="208"/>
      <c r="F33" s="205"/>
      <c r="G33" s="206"/>
      <c r="H33" s="208"/>
      <c r="I33" s="205"/>
      <c r="J33" s="205"/>
      <c r="K33" s="205"/>
      <c r="L33" s="205"/>
      <c r="M33" s="209"/>
    </row>
    <row r="34" spans="1:13" s="3" customFormat="1" ht="56.25" customHeight="1" thickBot="1" x14ac:dyDescent="0.25">
      <c r="A34" s="204"/>
      <c r="B34" s="205"/>
      <c r="C34" s="205"/>
      <c r="D34" s="206"/>
      <c r="E34" s="208"/>
      <c r="F34" s="205"/>
      <c r="G34" s="206"/>
      <c r="H34" s="208"/>
      <c r="I34" s="205"/>
      <c r="J34" s="205"/>
      <c r="K34" s="205"/>
      <c r="L34" s="205"/>
      <c r="M34" s="209"/>
    </row>
    <row r="35" spans="1:13" s="3" customFormat="1" ht="12.95" customHeight="1" x14ac:dyDescent="0.2">
      <c r="A35" s="173" t="s">
        <v>338</v>
      </c>
      <c r="B35" s="199"/>
      <c r="C35" s="199"/>
      <c r="D35" s="200"/>
      <c r="E35" s="201">
        <v>21</v>
      </c>
      <c r="F35" s="174"/>
      <c r="G35" s="109" t="s">
        <v>339</v>
      </c>
      <c r="H35" s="176">
        <f>E28-H37</f>
        <v>0</v>
      </c>
      <c r="I35" s="174"/>
      <c r="J35" s="174"/>
      <c r="K35" s="174"/>
      <c r="L35" s="174"/>
      <c r="M35" s="110" t="s">
        <v>340</v>
      </c>
    </row>
    <row r="36" spans="1:13" s="3" customFormat="1" ht="12.95" customHeight="1" x14ac:dyDescent="0.2">
      <c r="A36" s="154" t="s">
        <v>341</v>
      </c>
      <c r="B36" s="195"/>
      <c r="C36" s="195"/>
      <c r="D36" s="196"/>
      <c r="E36" s="197">
        <v>21</v>
      </c>
      <c r="F36" s="155"/>
      <c r="G36" s="99" t="s">
        <v>339</v>
      </c>
      <c r="H36" s="156">
        <f>H35*E36/100</f>
        <v>0</v>
      </c>
      <c r="I36" s="155"/>
      <c r="J36" s="155"/>
      <c r="K36" s="155"/>
      <c r="L36" s="155"/>
      <c r="M36" s="111" t="s">
        <v>340</v>
      </c>
    </row>
    <row r="37" spans="1:13" s="3" customFormat="1" ht="12.95" customHeight="1" x14ac:dyDescent="0.2">
      <c r="A37" s="154" t="s">
        <v>338</v>
      </c>
      <c r="B37" s="195"/>
      <c r="C37" s="195"/>
      <c r="D37" s="196"/>
      <c r="E37" s="197">
        <v>15</v>
      </c>
      <c r="F37" s="155"/>
      <c r="G37" s="99" t="s">
        <v>339</v>
      </c>
      <c r="H37" s="156">
        <v>0</v>
      </c>
      <c r="I37" s="198"/>
      <c r="J37" s="198"/>
      <c r="K37" s="198"/>
      <c r="L37" s="198"/>
      <c r="M37" s="111" t="s">
        <v>340</v>
      </c>
    </row>
    <row r="38" spans="1:13" s="3" customFormat="1" ht="12.95" customHeight="1" x14ac:dyDescent="0.2">
      <c r="A38" s="154" t="s">
        <v>341</v>
      </c>
      <c r="B38" s="195"/>
      <c r="C38" s="195"/>
      <c r="D38" s="196"/>
      <c r="E38" s="197">
        <v>15</v>
      </c>
      <c r="F38" s="155"/>
      <c r="G38" s="99" t="s">
        <v>339</v>
      </c>
      <c r="H38" s="156">
        <f>H37*E38/100</f>
        <v>0</v>
      </c>
      <c r="I38" s="155"/>
      <c r="J38" s="155"/>
      <c r="K38" s="155"/>
      <c r="L38" s="155"/>
      <c r="M38" s="111" t="s">
        <v>340</v>
      </c>
    </row>
    <row r="39" spans="1:13" s="112" customFormat="1" ht="19.5" customHeight="1" thickBot="1" x14ac:dyDescent="0.3">
      <c r="A39" s="191" t="s">
        <v>342</v>
      </c>
      <c r="B39" s="192"/>
      <c r="C39" s="192"/>
      <c r="D39" s="192"/>
      <c r="E39" s="192"/>
      <c r="F39" s="192"/>
      <c r="G39" s="192"/>
      <c r="H39" s="193">
        <f>SUM(H35:H38)</f>
        <v>0</v>
      </c>
      <c r="I39" s="149"/>
      <c r="J39" s="149"/>
      <c r="K39" s="149"/>
      <c r="L39" s="149"/>
      <c r="M39" s="113" t="s">
        <v>340</v>
      </c>
    </row>
    <row r="40" spans="1:13" s="3" customFormat="1" ht="12.95" customHeight="1" x14ac:dyDescent="0.2"/>
    <row r="41" spans="1:13" s="3" customFormat="1" ht="12.95" customHeight="1" x14ac:dyDescent="0.2">
      <c r="A41" s="194" t="s">
        <v>343</v>
      </c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</row>
  </sheetData>
  <mergeCells count="110"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9432C-9073-45C8-96A1-51F8EAB63780}">
  <dimension ref="A1:E23"/>
  <sheetViews>
    <sheetView workbookViewId="0">
      <selection activeCell="C6" sqref="C6:E6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253" t="s">
        <v>0</v>
      </c>
      <c r="B1" s="142"/>
      <c r="C1" s="142"/>
      <c r="D1" s="253" t="s">
        <v>1</v>
      </c>
      <c r="E1" s="142"/>
    </row>
    <row r="2" spans="1:5" s="2" customFormat="1" x14ac:dyDescent="0.2">
      <c r="A2" s="253" t="s">
        <v>2</v>
      </c>
      <c r="B2" s="142"/>
      <c r="C2" s="142"/>
      <c r="D2" s="253" t="s">
        <v>3</v>
      </c>
      <c r="E2" s="142"/>
    </row>
    <row r="3" spans="1:5" s="1" customFormat="1" ht="9.75" x14ac:dyDescent="0.2"/>
    <row r="4" spans="1:5" s="4" customFormat="1" x14ac:dyDescent="0.2">
      <c r="A4" s="254" t="s">
        <v>258</v>
      </c>
      <c r="B4" s="142"/>
      <c r="C4" s="142"/>
      <c r="D4" s="142"/>
      <c r="E4" s="142"/>
    </row>
    <row r="5" spans="1:5" s="1" customFormat="1" ht="10.5" thickBot="1" x14ac:dyDescent="0.25"/>
    <row r="6" spans="1:5" s="1" customFormat="1" ht="9.75" customHeight="1" x14ac:dyDescent="0.2">
      <c r="A6" s="255" t="s">
        <v>259</v>
      </c>
      <c r="B6" s="257" t="s">
        <v>260</v>
      </c>
      <c r="C6" s="259" t="s">
        <v>261</v>
      </c>
      <c r="D6" s="174"/>
      <c r="E6" s="234"/>
    </row>
    <row r="7" spans="1:5" s="1" customFormat="1" ht="9.75" customHeight="1" thickBot="1" x14ac:dyDescent="0.25">
      <c r="A7" s="256"/>
      <c r="B7" s="258"/>
      <c r="C7" s="72" t="s">
        <v>18</v>
      </c>
      <c r="D7" s="73" t="s">
        <v>23</v>
      </c>
      <c r="E7" s="74" t="s">
        <v>262</v>
      </c>
    </row>
    <row r="8" spans="1:5" s="18" customFormat="1" ht="11.25" x14ac:dyDescent="0.2">
      <c r="A8" s="75"/>
      <c r="B8" s="78" t="s">
        <v>26</v>
      </c>
      <c r="C8" s="76"/>
      <c r="D8" s="76"/>
      <c r="E8" s="77"/>
    </row>
    <row r="9" spans="1:5" s="18" customFormat="1" ht="11.25" x14ac:dyDescent="0.2">
      <c r="A9" s="79">
        <v>9</v>
      </c>
      <c r="B9" s="30" t="s">
        <v>263</v>
      </c>
      <c r="C9" s="80">
        <f>ROZPOČET!G16</f>
        <v>0</v>
      </c>
      <c r="D9" s="80">
        <f>ROZPOČET!I16</f>
        <v>0</v>
      </c>
      <c r="E9" s="81">
        <f>C9+D9</f>
        <v>0</v>
      </c>
    </row>
    <row r="10" spans="1:5" s="18" customFormat="1" ht="11.25" x14ac:dyDescent="0.2">
      <c r="A10" s="82">
        <v>94</v>
      </c>
      <c r="B10" s="83" t="s">
        <v>264</v>
      </c>
      <c r="C10" s="84">
        <f>ROZPOČET!G24</f>
        <v>0</v>
      </c>
      <c r="D10" s="84">
        <f>ROZPOČET!I24</f>
        <v>0</v>
      </c>
      <c r="E10" s="85">
        <f>C10+D10</f>
        <v>0</v>
      </c>
    </row>
    <row r="11" spans="1:5" s="18" customFormat="1" ht="11.25" x14ac:dyDescent="0.2">
      <c r="A11" s="82">
        <v>96</v>
      </c>
      <c r="B11" s="83" t="s">
        <v>265</v>
      </c>
      <c r="C11" s="84">
        <f>ROZPOČET!G39</f>
        <v>0</v>
      </c>
      <c r="D11" s="84">
        <f>ROZPOČET!I39</f>
        <v>0</v>
      </c>
      <c r="E11" s="85">
        <f>C11+D11</f>
        <v>0</v>
      </c>
    </row>
    <row r="12" spans="1:5" s="18" customFormat="1" ht="11.25" x14ac:dyDescent="0.2">
      <c r="A12" s="82">
        <v>99</v>
      </c>
      <c r="B12" s="83" t="s">
        <v>266</v>
      </c>
      <c r="C12" s="84">
        <f>ROZPOČET!G42</f>
        <v>0</v>
      </c>
      <c r="D12" s="84">
        <f>ROZPOČET!I42</f>
        <v>0</v>
      </c>
      <c r="E12" s="85">
        <f>C12+D12</f>
        <v>0</v>
      </c>
    </row>
    <row r="13" spans="1:5" s="18" customFormat="1" ht="12" thickBot="1" x14ac:dyDescent="0.25">
      <c r="A13" s="86"/>
      <c r="B13" s="87" t="s">
        <v>267</v>
      </c>
      <c r="C13" s="88">
        <f>SUM(C9:C12)</f>
        <v>0</v>
      </c>
      <c r="D13" s="88">
        <f>SUM(D9:D12)</f>
        <v>0</v>
      </c>
      <c r="E13" s="89">
        <f>SUM(E9:E12)</f>
        <v>0</v>
      </c>
    </row>
    <row r="14" spans="1:5" s="1" customFormat="1" ht="10.5" thickBot="1" x14ac:dyDescent="0.25"/>
    <row r="15" spans="1:5" s="18" customFormat="1" ht="11.25" x14ac:dyDescent="0.2">
      <c r="A15" s="75"/>
      <c r="B15" s="78" t="s">
        <v>85</v>
      </c>
      <c r="C15" s="76"/>
      <c r="D15" s="76"/>
      <c r="E15" s="77"/>
    </row>
    <row r="16" spans="1:5" s="18" customFormat="1" ht="11.25" x14ac:dyDescent="0.2">
      <c r="A16" s="79" t="s">
        <v>139</v>
      </c>
      <c r="B16" s="30" t="s">
        <v>268</v>
      </c>
      <c r="C16" s="80">
        <f>ROZPOČET!G77</f>
        <v>0</v>
      </c>
      <c r="D16" s="80">
        <f>ROZPOČET!I77</f>
        <v>0</v>
      </c>
      <c r="E16" s="81">
        <f>C16+D16</f>
        <v>0</v>
      </c>
    </row>
    <row r="17" spans="1:5" s="18" customFormat="1" ht="12" thickBot="1" x14ac:dyDescent="0.25">
      <c r="A17" s="86"/>
      <c r="B17" s="87" t="s">
        <v>269</v>
      </c>
      <c r="C17" s="88">
        <f>SUM(C16:C16)</f>
        <v>0</v>
      </c>
      <c r="D17" s="88">
        <f>SUM(D16:D16)</f>
        <v>0</v>
      </c>
      <c r="E17" s="89">
        <f>SUM(E16:E16)</f>
        <v>0</v>
      </c>
    </row>
    <row r="18" spans="1:5" s="1" customFormat="1" ht="10.5" thickBot="1" x14ac:dyDescent="0.25"/>
    <row r="19" spans="1:5" s="18" customFormat="1" ht="11.25" x14ac:dyDescent="0.2">
      <c r="A19" s="75"/>
      <c r="B19" s="78" t="s">
        <v>141</v>
      </c>
      <c r="C19" s="76"/>
      <c r="D19" s="76"/>
      <c r="E19" s="77"/>
    </row>
    <row r="20" spans="1:5" s="18" customFormat="1" ht="11.25" x14ac:dyDescent="0.2">
      <c r="A20" s="79" t="s">
        <v>255</v>
      </c>
      <c r="B20" s="30" t="s">
        <v>270</v>
      </c>
      <c r="C20" s="80">
        <f>ROZPOČET!G153</f>
        <v>0</v>
      </c>
      <c r="D20" s="80">
        <f>ROZPOČET!I153</f>
        <v>0</v>
      </c>
      <c r="E20" s="81">
        <f>C20+D20</f>
        <v>0</v>
      </c>
    </row>
    <row r="21" spans="1:5" s="18" customFormat="1" ht="12" thickBot="1" x14ac:dyDescent="0.25">
      <c r="A21" s="86"/>
      <c r="B21" s="87" t="s">
        <v>271</v>
      </c>
      <c r="C21" s="88">
        <f>SUM(C20:C20)</f>
        <v>0</v>
      </c>
      <c r="D21" s="88">
        <f>SUM(D20:D20)</f>
        <v>0</v>
      </c>
      <c r="E21" s="89">
        <f>SUM(E20:E20)</f>
        <v>0</v>
      </c>
    </row>
    <row r="22" spans="1:5" s="1" customFormat="1" ht="10.5" thickBot="1" x14ac:dyDescent="0.25"/>
    <row r="23" spans="1:5" s="18" customFormat="1" ht="12" thickBot="1" x14ac:dyDescent="0.25">
      <c r="A23" s="90"/>
      <c r="B23" s="91" t="s">
        <v>272</v>
      </c>
      <c r="C23" s="92">
        <f>C13+C17+C21</f>
        <v>0</v>
      </c>
      <c r="D23" s="92">
        <f>D13+D17+D21</f>
        <v>0</v>
      </c>
      <c r="E23" s="93">
        <f>E13+E17+E21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9670B-9227-4EE8-A774-4CDC003F3F53}">
  <dimension ref="A1:I155"/>
  <sheetViews>
    <sheetView workbookViewId="0">
      <selection activeCell="E12" sqref="E12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7109375" customWidth="1"/>
    <col min="6" max="9" width="10.5703125" customWidth="1"/>
  </cols>
  <sheetData>
    <row r="1" spans="1:9" s="2" customFormat="1" x14ac:dyDescent="0.2">
      <c r="A1" s="253" t="s">
        <v>0</v>
      </c>
      <c r="B1" s="142"/>
      <c r="C1" s="142"/>
      <c r="D1" s="142"/>
      <c r="E1" s="142"/>
      <c r="F1" s="142"/>
      <c r="G1" s="142"/>
      <c r="H1" s="253" t="s">
        <v>1</v>
      </c>
      <c r="I1" s="142"/>
    </row>
    <row r="2" spans="1:9" s="2" customFormat="1" x14ac:dyDescent="0.2">
      <c r="A2" s="253" t="s">
        <v>2</v>
      </c>
      <c r="B2" s="142"/>
      <c r="C2" s="142"/>
      <c r="D2" s="142"/>
      <c r="E2" s="142"/>
      <c r="F2" s="142"/>
      <c r="G2" s="142"/>
      <c r="H2" s="253" t="s">
        <v>3</v>
      </c>
      <c r="I2" s="142"/>
    </row>
    <row r="3" spans="1:9" s="1" customFormat="1" ht="9.75" x14ac:dyDescent="0.2"/>
    <row r="4" spans="1:9" s="3" customFormat="1" x14ac:dyDescent="0.2">
      <c r="A4" s="254" t="s">
        <v>4</v>
      </c>
      <c r="B4" s="142"/>
      <c r="C4" s="142"/>
      <c r="D4" s="142"/>
      <c r="E4" s="142"/>
      <c r="F4" s="142"/>
      <c r="G4" s="142"/>
      <c r="H4" s="142"/>
      <c r="I4" s="142"/>
    </row>
    <row r="5" spans="1:9" s="1" customFormat="1" ht="10.5" thickBot="1" x14ac:dyDescent="0.25"/>
    <row r="6" spans="1:9" s="1" customFormat="1" ht="9.75" customHeight="1" x14ac:dyDescent="0.2">
      <c r="A6" s="6" t="s">
        <v>5</v>
      </c>
      <c r="B6" s="264" t="s">
        <v>9</v>
      </c>
      <c r="C6" s="264" t="s">
        <v>11</v>
      </c>
      <c r="D6" s="264" t="s">
        <v>13</v>
      </c>
      <c r="E6" s="264" t="s">
        <v>15</v>
      </c>
      <c r="F6" s="265" t="s">
        <v>17</v>
      </c>
      <c r="G6" s="174"/>
      <c r="H6" s="174"/>
      <c r="I6" s="234"/>
    </row>
    <row r="7" spans="1:9" s="1" customFormat="1" ht="9.75" customHeight="1" x14ac:dyDescent="0.2">
      <c r="A7" s="7" t="s">
        <v>6</v>
      </c>
      <c r="B7" s="144"/>
      <c r="C7" s="144"/>
      <c r="D7" s="144"/>
      <c r="E7" s="144"/>
      <c r="F7" s="266" t="s">
        <v>18</v>
      </c>
      <c r="G7" s="139"/>
      <c r="H7" s="267" t="s">
        <v>23</v>
      </c>
      <c r="I7" s="165"/>
    </row>
    <row r="8" spans="1:9" s="1" customFormat="1" ht="9.75" customHeight="1" x14ac:dyDescent="0.2">
      <c r="A8" s="7" t="s">
        <v>7</v>
      </c>
      <c r="B8" s="144"/>
      <c r="C8" s="144"/>
      <c r="D8" s="144"/>
      <c r="E8" s="144"/>
      <c r="F8" s="10" t="s">
        <v>19</v>
      </c>
      <c r="G8" s="12" t="s">
        <v>21</v>
      </c>
      <c r="H8" s="14" t="s">
        <v>19</v>
      </c>
      <c r="I8" s="16" t="s">
        <v>21</v>
      </c>
    </row>
    <row r="9" spans="1:9" s="1" customFormat="1" ht="9.75" customHeight="1" thickBot="1" x14ac:dyDescent="0.25">
      <c r="A9" s="8" t="s">
        <v>8</v>
      </c>
      <c r="B9" s="9" t="s">
        <v>10</v>
      </c>
      <c r="C9" s="9" t="s">
        <v>12</v>
      </c>
      <c r="D9" s="9" t="s">
        <v>14</v>
      </c>
      <c r="E9" s="9" t="s">
        <v>16</v>
      </c>
      <c r="F9" s="11" t="s">
        <v>20</v>
      </c>
      <c r="G9" s="13" t="s">
        <v>22</v>
      </c>
      <c r="H9" s="15" t="s">
        <v>24</v>
      </c>
      <c r="I9" s="17" t="s">
        <v>25</v>
      </c>
    </row>
    <row r="10" spans="1:9" s="19" customFormat="1" ht="11.25" x14ac:dyDescent="0.2">
      <c r="A10" s="21"/>
      <c r="B10" s="20"/>
      <c r="C10" s="22" t="s">
        <v>26</v>
      </c>
      <c r="D10" s="20"/>
      <c r="E10" s="20"/>
      <c r="F10" s="23"/>
      <c r="G10" s="24"/>
      <c r="H10" s="25"/>
      <c r="I10" s="26"/>
    </row>
    <row r="11" spans="1:9" s="19" customFormat="1" ht="11.25" x14ac:dyDescent="0.2">
      <c r="A11" s="28"/>
      <c r="B11" s="29" t="s">
        <v>27</v>
      </c>
      <c r="C11" s="30" t="s">
        <v>28</v>
      </c>
      <c r="D11" s="27"/>
      <c r="E11" s="27"/>
      <c r="F11" s="31"/>
      <c r="G11" s="32"/>
      <c r="H11" s="33"/>
      <c r="I11" s="34"/>
    </row>
    <row r="12" spans="1:9" s="1" customFormat="1" ht="9.75" x14ac:dyDescent="0.2">
      <c r="A12" s="36">
        <v>1</v>
      </c>
      <c r="B12" s="38" t="s">
        <v>29</v>
      </c>
      <c r="C12" s="39" t="s">
        <v>30</v>
      </c>
      <c r="D12" s="40" t="s">
        <v>31</v>
      </c>
      <c r="E12" s="41">
        <v>7.1999999999999993</v>
      </c>
      <c r="F12" s="43"/>
      <c r="G12" s="44">
        <f>E12*F12</f>
        <v>0</v>
      </c>
      <c r="H12" s="41"/>
      <c r="I12" s="45">
        <f>E12*H12</f>
        <v>0</v>
      </c>
    </row>
    <row r="13" spans="1:9" s="1" customFormat="1" ht="9.75" customHeight="1" x14ac:dyDescent="0.2">
      <c r="A13" s="5"/>
      <c r="B13" s="46" t="s">
        <v>32</v>
      </c>
      <c r="C13" s="260" t="s">
        <v>33</v>
      </c>
      <c r="D13" s="261"/>
      <c r="E13" s="261"/>
      <c r="F13" s="261"/>
      <c r="G13" s="261"/>
      <c r="H13" s="261"/>
      <c r="I13" s="262"/>
    </row>
    <row r="14" spans="1:9" s="1" customFormat="1" ht="9.75" x14ac:dyDescent="0.2">
      <c r="A14" s="36">
        <f>A12+1</f>
        <v>2</v>
      </c>
      <c r="B14" s="38" t="s">
        <v>34</v>
      </c>
      <c r="C14" s="39" t="s">
        <v>35</v>
      </c>
      <c r="D14" s="40" t="s">
        <v>31</v>
      </c>
      <c r="E14" s="47">
        <v>3</v>
      </c>
      <c r="F14" s="43"/>
      <c r="G14" s="44">
        <f>E14*F14</f>
        <v>0</v>
      </c>
      <c r="H14" s="41"/>
      <c r="I14" s="45">
        <f>E14*H14</f>
        <v>0</v>
      </c>
    </row>
    <row r="15" spans="1:9" s="1" customFormat="1" ht="9.75" x14ac:dyDescent="0.2">
      <c r="A15" s="36">
        <f>A14+1</f>
        <v>3</v>
      </c>
      <c r="B15" s="38" t="s">
        <v>36</v>
      </c>
      <c r="C15" s="39" t="s">
        <v>37</v>
      </c>
      <c r="D15" s="40" t="s">
        <v>38</v>
      </c>
      <c r="E15" s="47">
        <v>350</v>
      </c>
      <c r="F15" s="43"/>
      <c r="G15" s="44">
        <f>E15*F15</f>
        <v>0</v>
      </c>
      <c r="H15" s="41"/>
      <c r="I15" s="45">
        <f>E15*H15</f>
        <v>0</v>
      </c>
    </row>
    <row r="16" spans="1:9" s="19" customFormat="1" ht="11.25" x14ac:dyDescent="0.2">
      <c r="A16" s="56"/>
      <c r="B16" s="57">
        <v>9</v>
      </c>
      <c r="C16" s="58" t="s">
        <v>39</v>
      </c>
      <c r="D16" s="59"/>
      <c r="E16" s="59"/>
      <c r="F16" s="60"/>
      <c r="G16" s="61">
        <f>SUM(G12:G15)</f>
        <v>0</v>
      </c>
      <c r="H16" s="62"/>
      <c r="I16" s="63">
        <f>SUM(I12:I15)</f>
        <v>0</v>
      </c>
    </row>
    <row r="17" spans="1:9" s="19" customFormat="1" ht="11.25" x14ac:dyDescent="0.2">
      <c r="A17" s="28"/>
      <c r="B17" s="29" t="s">
        <v>40</v>
      </c>
      <c r="C17" s="30" t="s">
        <v>41</v>
      </c>
      <c r="D17" s="27"/>
      <c r="E17" s="27"/>
      <c r="F17" s="31"/>
      <c r="G17" s="32"/>
      <c r="H17" s="33"/>
      <c r="I17" s="34"/>
    </row>
    <row r="18" spans="1:9" s="1" customFormat="1" ht="9.75" x14ac:dyDescent="0.2">
      <c r="A18" s="36">
        <f>A15+1</f>
        <v>4</v>
      </c>
      <c r="B18" s="38" t="s">
        <v>42</v>
      </c>
      <c r="C18" s="39" t="s">
        <v>43</v>
      </c>
      <c r="D18" s="40" t="s">
        <v>38</v>
      </c>
      <c r="E18" s="47">
        <v>12</v>
      </c>
      <c r="F18" s="43"/>
      <c r="G18" s="44">
        <f>E18*F18</f>
        <v>0</v>
      </c>
      <c r="H18" s="41"/>
      <c r="I18" s="45">
        <f>E18*H18</f>
        <v>0</v>
      </c>
    </row>
    <row r="19" spans="1:9" s="1" customFormat="1" ht="9.75" x14ac:dyDescent="0.2">
      <c r="A19" s="35"/>
      <c r="B19" s="38" t="s">
        <v>44</v>
      </c>
      <c r="C19" s="39" t="s">
        <v>45</v>
      </c>
      <c r="D19" s="40"/>
      <c r="E19" s="37"/>
      <c r="F19" s="35"/>
      <c r="G19" s="42"/>
      <c r="H19" s="37"/>
      <c r="I19" s="64"/>
    </row>
    <row r="20" spans="1:9" s="1" customFormat="1" ht="9.75" x14ac:dyDescent="0.2">
      <c r="A20" s="36">
        <f>A18+1</f>
        <v>5</v>
      </c>
      <c r="B20" s="38" t="s">
        <v>46</v>
      </c>
      <c r="C20" s="39" t="s">
        <v>47</v>
      </c>
      <c r="D20" s="40" t="s">
        <v>38</v>
      </c>
      <c r="E20" s="47">
        <v>12</v>
      </c>
      <c r="F20" s="43"/>
      <c r="G20" s="44">
        <f>E20*F20</f>
        <v>0</v>
      </c>
      <c r="H20" s="41"/>
      <c r="I20" s="45">
        <f>E20*H20</f>
        <v>0</v>
      </c>
    </row>
    <row r="21" spans="1:9" s="1" customFormat="1" ht="9.75" x14ac:dyDescent="0.2">
      <c r="A21" s="36">
        <f>A20+1</f>
        <v>6</v>
      </c>
      <c r="B21" s="38" t="s">
        <v>48</v>
      </c>
      <c r="C21" s="39" t="s">
        <v>49</v>
      </c>
      <c r="D21" s="40" t="s">
        <v>50</v>
      </c>
      <c r="E21" s="41">
        <v>0.2</v>
      </c>
      <c r="F21" s="43"/>
      <c r="G21" s="44">
        <f>E21*F21</f>
        <v>0</v>
      </c>
      <c r="H21" s="41"/>
      <c r="I21" s="45">
        <f>E21*H21</f>
        <v>0</v>
      </c>
    </row>
    <row r="22" spans="1:9" s="1" customFormat="1" ht="9.75" x14ac:dyDescent="0.2">
      <c r="A22" s="36">
        <f>A21+1</f>
        <v>7</v>
      </c>
      <c r="B22" s="38" t="s">
        <v>51</v>
      </c>
      <c r="C22" s="39" t="s">
        <v>52</v>
      </c>
      <c r="D22" s="40" t="s">
        <v>38</v>
      </c>
      <c r="E22" s="65">
        <v>12</v>
      </c>
      <c r="F22" s="43"/>
      <c r="G22" s="44">
        <f>E22*F22</f>
        <v>0</v>
      </c>
      <c r="H22" s="41"/>
      <c r="I22" s="45">
        <f>E22*H22</f>
        <v>0</v>
      </c>
    </row>
    <row r="23" spans="1:9" s="1" customFormat="1" ht="9.75" customHeight="1" x14ac:dyDescent="0.2">
      <c r="A23" s="5"/>
      <c r="B23" s="46" t="s">
        <v>32</v>
      </c>
      <c r="C23" s="260" t="s">
        <v>53</v>
      </c>
      <c r="D23" s="261"/>
      <c r="E23" s="261"/>
      <c r="F23" s="261"/>
      <c r="G23" s="261"/>
      <c r="H23" s="261"/>
      <c r="I23" s="262"/>
    </row>
    <row r="24" spans="1:9" s="19" customFormat="1" ht="11.25" x14ac:dyDescent="0.2">
      <c r="A24" s="56"/>
      <c r="B24" s="57">
        <v>94</v>
      </c>
      <c r="C24" s="58" t="s">
        <v>54</v>
      </c>
      <c r="D24" s="59"/>
      <c r="E24" s="59"/>
      <c r="F24" s="60"/>
      <c r="G24" s="61">
        <f>SUM(G18:G23)</f>
        <v>0</v>
      </c>
      <c r="H24" s="62"/>
      <c r="I24" s="63">
        <f>SUM(I18:I23)</f>
        <v>0</v>
      </c>
    </row>
    <row r="25" spans="1:9" s="19" customFormat="1" ht="11.25" x14ac:dyDescent="0.2">
      <c r="A25" s="28"/>
      <c r="B25" s="29" t="s">
        <v>55</v>
      </c>
      <c r="C25" s="30" t="s">
        <v>56</v>
      </c>
      <c r="D25" s="27"/>
      <c r="E25" s="27"/>
      <c r="F25" s="31"/>
      <c r="G25" s="32"/>
      <c r="H25" s="33"/>
      <c r="I25" s="34"/>
    </row>
    <row r="26" spans="1:9" s="1" customFormat="1" ht="9.75" x14ac:dyDescent="0.2">
      <c r="A26" s="36">
        <f>A22+1</f>
        <v>8</v>
      </c>
      <c r="B26" s="38" t="s">
        <v>57</v>
      </c>
      <c r="C26" s="39" t="s">
        <v>58</v>
      </c>
      <c r="D26" s="40" t="s">
        <v>50</v>
      </c>
      <c r="E26" s="65">
        <v>0.05</v>
      </c>
      <c r="F26" s="43"/>
      <c r="G26" s="44">
        <f>E26*F26</f>
        <v>0</v>
      </c>
      <c r="H26" s="41"/>
      <c r="I26" s="45">
        <f>E26*H26</f>
        <v>0</v>
      </c>
    </row>
    <row r="27" spans="1:9" s="1" customFormat="1" ht="9.75" x14ac:dyDescent="0.2">
      <c r="A27" s="36">
        <f>A26+1</f>
        <v>9</v>
      </c>
      <c r="B27" s="38" t="s">
        <v>59</v>
      </c>
      <c r="C27" s="39" t="s">
        <v>60</v>
      </c>
      <c r="D27" s="40" t="s">
        <v>50</v>
      </c>
      <c r="E27" s="65">
        <v>0.05</v>
      </c>
      <c r="F27" s="43"/>
      <c r="G27" s="44">
        <f>E27*F27</f>
        <v>0</v>
      </c>
      <c r="H27" s="41"/>
      <c r="I27" s="45">
        <f>E27*H27</f>
        <v>0</v>
      </c>
    </row>
    <row r="28" spans="1:9" s="1" customFormat="1" ht="9.75" x14ac:dyDescent="0.2">
      <c r="A28" s="36">
        <f>A27+1</f>
        <v>10</v>
      </c>
      <c r="B28" s="38" t="s">
        <v>61</v>
      </c>
      <c r="C28" s="39" t="s">
        <v>62</v>
      </c>
      <c r="D28" s="40" t="s">
        <v>50</v>
      </c>
      <c r="E28" s="65">
        <v>0.15</v>
      </c>
      <c r="F28" s="43"/>
      <c r="G28" s="44">
        <f>E28*F28</f>
        <v>0</v>
      </c>
      <c r="H28" s="41"/>
      <c r="I28" s="45">
        <f>E28*H28</f>
        <v>0</v>
      </c>
    </row>
    <row r="29" spans="1:9" s="1" customFormat="1" ht="9.75" x14ac:dyDescent="0.2">
      <c r="A29" s="36">
        <f>A28+1</f>
        <v>11</v>
      </c>
      <c r="B29" s="38" t="s">
        <v>63</v>
      </c>
      <c r="C29" s="39" t="s">
        <v>64</v>
      </c>
      <c r="D29" s="40" t="s">
        <v>50</v>
      </c>
      <c r="E29" s="41">
        <v>0.2</v>
      </c>
      <c r="F29" s="43"/>
      <c r="G29" s="44">
        <f>E29*F29</f>
        <v>0</v>
      </c>
      <c r="H29" s="41"/>
      <c r="I29" s="45">
        <f>E29*H29</f>
        <v>0</v>
      </c>
    </row>
    <row r="30" spans="1:9" s="1" customFormat="1" ht="9.75" x14ac:dyDescent="0.2">
      <c r="A30" s="36">
        <f>A29+1</f>
        <v>12</v>
      </c>
      <c r="B30" s="38" t="s">
        <v>65</v>
      </c>
      <c r="C30" s="39" t="s">
        <v>66</v>
      </c>
      <c r="D30" s="40" t="s">
        <v>50</v>
      </c>
      <c r="E30" s="66">
        <v>0.35</v>
      </c>
      <c r="F30" s="43"/>
      <c r="G30" s="44">
        <f>E30*F30</f>
        <v>0</v>
      </c>
      <c r="H30" s="41"/>
      <c r="I30" s="45">
        <f>E30*H30</f>
        <v>0</v>
      </c>
    </row>
    <row r="31" spans="1:9" s="1" customFormat="1" ht="9.75" customHeight="1" x14ac:dyDescent="0.2">
      <c r="A31" s="5"/>
      <c r="B31" s="46" t="s">
        <v>32</v>
      </c>
      <c r="C31" s="260" t="s">
        <v>67</v>
      </c>
      <c r="D31" s="261"/>
      <c r="E31" s="261"/>
      <c r="F31" s="261"/>
      <c r="G31" s="261"/>
      <c r="H31" s="261"/>
      <c r="I31" s="262"/>
    </row>
    <row r="32" spans="1:9" s="1" customFormat="1" ht="9.75" x14ac:dyDescent="0.2">
      <c r="A32" s="36">
        <f>A30+1</f>
        <v>13</v>
      </c>
      <c r="B32" s="38" t="s">
        <v>68</v>
      </c>
      <c r="C32" s="39" t="s">
        <v>69</v>
      </c>
      <c r="D32" s="40" t="s">
        <v>50</v>
      </c>
      <c r="E32" s="66">
        <v>0.1</v>
      </c>
      <c r="F32" s="43"/>
      <c r="G32" s="44">
        <f>E32*F32</f>
        <v>0</v>
      </c>
      <c r="H32" s="41"/>
      <c r="I32" s="45">
        <f>E32*H32</f>
        <v>0</v>
      </c>
    </row>
    <row r="33" spans="1:9" s="1" customFormat="1" ht="9.75" customHeight="1" x14ac:dyDescent="0.2">
      <c r="A33" s="5"/>
      <c r="B33" s="46" t="s">
        <v>32</v>
      </c>
      <c r="C33" s="260" t="s">
        <v>70</v>
      </c>
      <c r="D33" s="261"/>
      <c r="E33" s="261"/>
      <c r="F33" s="261"/>
      <c r="G33" s="261"/>
      <c r="H33" s="261"/>
      <c r="I33" s="262"/>
    </row>
    <row r="34" spans="1:9" s="1" customFormat="1" ht="9.75" x14ac:dyDescent="0.2">
      <c r="A34" s="36">
        <f>A32+1</f>
        <v>14</v>
      </c>
      <c r="B34" s="38" t="s">
        <v>71</v>
      </c>
      <c r="C34" s="39" t="s">
        <v>72</v>
      </c>
      <c r="D34" s="40" t="s">
        <v>50</v>
      </c>
      <c r="E34" s="66">
        <v>1</v>
      </c>
      <c r="F34" s="43"/>
      <c r="G34" s="44">
        <f>E34*F34</f>
        <v>0</v>
      </c>
      <c r="H34" s="41"/>
      <c r="I34" s="45">
        <f>E34*H34</f>
        <v>0</v>
      </c>
    </row>
    <row r="35" spans="1:9" s="1" customFormat="1" ht="9.75" customHeight="1" x14ac:dyDescent="0.2">
      <c r="A35" s="5"/>
      <c r="B35" s="46" t="s">
        <v>32</v>
      </c>
      <c r="C35" s="260" t="s">
        <v>73</v>
      </c>
      <c r="D35" s="261"/>
      <c r="E35" s="261"/>
      <c r="F35" s="261"/>
      <c r="G35" s="261"/>
      <c r="H35" s="261"/>
      <c r="I35" s="262"/>
    </row>
    <row r="36" spans="1:9" s="1" customFormat="1" ht="9.75" x14ac:dyDescent="0.2">
      <c r="A36" s="36">
        <f>A34+1</f>
        <v>15</v>
      </c>
      <c r="B36" s="38" t="s">
        <v>74</v>
      </c>
      <c r="C36" s="39" t="s">
        <v>75</v>
      </c>
      <c r="D36" s="40" t="s">
        <v>50</v>
      </c>
      <c r="E36" s="66">
        <v>13</v>
      </c>
      <c r="F36" s="43"/>
      <c r="G36" s="44">
        <f>E36*F36</f>
        <v>0</v>
      </c>
      <c r="H36" s="41"/>
      <c r="I36" s="45">
        <f>E36*H36</f>
        <v>0</v>
      </c>
    </row>
    <row r="37" spans="1:9" s="1" customFormat="1" ht="9.75" customHeight="1" x14ac:dyDescent="0.2">
      <c r="A37" s="5"/>
      <c r="B37" s="46" t="s">
        <v>32</v>
      </c>
      <c r="C37" s="260" t="s">
        <v>76</v>
      </c>
      <c r="D37" s="261"/>
      <c r="E37" s="261"/>
      <c r="F37" s="261"/>
      <c r="G37" s="261"/>
      <c r="H37" s="261"/>
      <c r="I37" s="262"/>
    </row>
    <row r="38" spans="1:9" s="1" customFormat="1" ht="9.75" x14ac:dyDescent="0.2">
      <c r="A38" s="35"/>
      <c r="B38" s="38" t="s">
        <v>44</v>
      </c>
      <c r="C38" s="39" t="s">
        <v>77</v>
      </c>
      <c r="D38" s="40"/>
      <c r="E38" s="37"/>
      <c r="F38" s="35"/>
      <c r="G38" s="42"/>
      <c r="H38" s="37"/>
      <c r="I38" s="64"/>
    </row>
    <row r="39" spans="1:9" s="19" customFormat="1" ht="11.25" x14ac:dyDescent="0.2">
      <c r="A39" s="56"/>
      <c r="B39" s="57">
        <v>96</v>
      </c>
      <c r="C39" s="58" t="s">
        <v>78</v>
      </c>
      <c r="D39" s="59"/>
      <c r="E39" s="59"/>
      <c r="F39" s="60"/>
      <c r="G39" s="61">
        <f>SUM(G26:G38)</f>
        <v>0</v>
      </c>
      <c r="H39" s="62"/>
      <c r="I39" s="63">
        <f>SUM(I26:I38)</f>
        <v>0</v>
      </c>
    </row>
    <row r="40" spans="1:9" s="19" customFormat="1" ht="11.25" x14ac:dyDescent="0.2">
      <c r="A40" s="28"/>
      <c r="B40" s="29" t="s">
        <v>79</v>
      </c>
      <c r="C40" s="30" t="s">
        <v>80</v>
      </c>
      <c r="D40" s="27"/>
      <c r="E40" s="27"/>
      <c r="F40" s="31"/>
      <c r="G40" s="32"/>
      <c r="H40" s="33"/>
      <c r="I40" s="34"/>
    </row>
    <row r="41" spans="1:9" s="1" customFormat="1" ht="29.25" x14ac:dyDescent="0.2">
      <c r="A41" s="36">
        <f>A36+1</f>
        <v>16</v>
      </c>
      <c r="B41" s="38" t="s">
        <v>81</v>
      </c>
      <c r="C41" s="39" t="s">
        <v>82</v>
      </c>
      <c r="D41" s="40" t="s">
        <v>83</v>
      </c>
      <c r="E41" s="47">
        <v>1</v>
      </c>
      <c r="F41" s="43"/>
      <c r="G41" s="44">
        <f>E41*F41</f>
        <v>0</v>
      </c>
      <c r="H41" s="41"/>
      <c r="I41" s="45">
        <f>E41*H41</f>
        <v>0</v>
      </c>
    </row>
    <row r="42" spans="1:9" s="19" customFormat="1" ht="12" thickBot="1" x14ac:dyDescent="0.25">
      <c r="A42" s="48"/>
      <c r="B42" s="50">
        <v>99</v>
      </c>
      <c r="C42" s="51" t="s">
        <v>84</v>
      </c>
      <c r="D42" s="49"/>
      <c r="E42" s="49"/>
      <c r="F42" s="52"/>
      <c r="G42" s="54">
        <f>SUM(G41:G41)</f>
        <v>0</v>
      </c>
      <c r="H42" s="53"/>
      <c r="I42" s="55">
        <f>SUM(I41:I41)</f>
        <v>0</v>
      </c>
    </row>
    <row r="43" spans="1:9" ht="13.5" thickBot="1" x14ac:dyDescent="0.25">
      <c r="A43" s="67"/>
      <c r="B43" s="67"/>
      <c r="C43" s="67"/>
      <c r="D43" s="67"/>
      <c r="E43" s="67"/>
      <c r="F43" s="67"/>
      <c r="G43" s="67"/>
      <c r="H43" s="67"/>
      <c r="I43" s="67"/>
    </row>
    <row r="44" spans="1:9" s="1" customFormat="1" ht="9.75" customHeight="1" x14ac:dyDescent="0.2">
      <c r="A44" s="6" t="s">
        <v>5</v>
      </c>
      <c r="B44" s="264" t="s">
        <v>9</v>
      </c>
      <c r="C44" s="264" t="s">
        <v>11</v>
      </c>
      <c r="D44" s="264" t="s">
        <v>13</v>
      </c>
      <c r="E44" s="264" t="s">
        <v>15</v>
      </c>
      <c r="F44" s="265" t="s">
        <v>17</v>
      </c>
      <c r="G44" s="174"/>
      <c r="H44" s="174"/>
      <c r="I44" s="234"/>
    </row>
    <row r="45" spans="1:9" s="1" customFormat="1" ht="9.75" customHeight="1" x14ac:dyDescent="0.2">
      <c r="A45" s="7" t="s">
        <v>6</v>
      </c>
      <c r="B45" s="144"/>
      <c r="C45" s="144"/>
      <c r="D45" s="144"/>
      <c r="E45" s="144"/>
      <c r="F45" s="266" t="s">
        <v>18</v>
      </c>
      <c r="G45" s="139"/>
      <c r="H45" s="267" t="s">
        <v>23</v>
      </c>
      <c r="I45" s="165"/>
    </row>
    <row r="46" spans="1:9" s="1" customFormat="1" ht="9.75" customHeight="1" x14ac:dyDescent="0.2">
      <c r="A46" s="7" t="s">
        <v>7</v>
      </c>
      <c r="B46" s="144"/>
      <c r="C46" s="144"/>
      <c r="D46" s="144"/>
      <c r="E46" s="144"/>
      <c r="F46" s="10" t="s">
        <v>19</v>
      </c>
      <c r="G46" s="12" t="s">
        <v>21</v>
      </c>
      <c r="H46" s="14" t="s">
        <v>19</v>
      </c>
      <c r="I46" s="16" t="s">
        <v>21</v>
      </c>
    </row>
    <row r="47" spans="1:9" s="1" customFormat="1" ht="9.75" customHeight="1" thickBot="1" x14ac:dyDescent="0.25">
      <c r="A47" s="8" t="s">
        <v>8</v>
      </c>
      <c r="B47" s="9" t="s">
        <v>10</v>
      </c>
      <c r="C47" s="9" t="s">
        <v>12</v>
      </c>
      <c r="D47" s="9" t="s">
        <v>14</v>
      </c>
      <c r="E47" s="9" t="s">
        <v>16</v>
      </c>
      <c r="F47" s="11" t="s">
        <v>20</v>
      </c>
      <c r="G47" s="13" t="s">
        <v>22</v>
      </c>
      <c r="H47" s="15" t="s">
        <v>24</v>
      </c>
      <c r="I47" s="17" t="s">
        <v>25</v>
      </c>
    </row>
    <row r="48" spans="1:9" s="19" customFormat="1" ht="11.25" x14ac:dyDescent="0.2">
      <c r="A48" s="21"/>
      <c r="B48" s="20"/>
      <c r="C48" s="22" t="s">
        <v>85</v>
      </c>
      <c r="D48" s="20"/>
      <c r="E48" s="20"/>
      <c r="F48" s="23"/>
      <c r="G48" s="24"/>
      <c r="H48" s="25"/>
      <c r="I48" s="26"/>
    </row>
    <row r="49" spans="1:9" s="19" customFormat="1" ht="11.25" x14ac:dyDescent="0.2">
      <c r="A49" s="28"/>
      <c r="B49" s="29" t="s">
        <v>86</v>
      </c>
      <c r="C49" s="30" t="s">
        <v>87</v>
      </c>
      <c r="D49" s="27"/>
      <c r="E49" s="27"/>
      <c r="F49" s="31"/>
      <c r="G49" s="32"/>
      <c r="H49" s="33"/>
      <c r="I49" s="34"/>
    </row>
    <row r="50" spans="1:9" s="1" customFormat="1" ht="29.25" x14ac:dyDescent="0.2">
      <c r="A50" s="36">
        <f>A41+1</f>
        <v>17</v>
      </c>
      <c r="B50" s="38" t="s">
        <v>88</v>
      </c>
      <c r="C50" s="39" t="s">
        <v>89</v>
      </c>
      <c r="D50" s="40" t="s">
        <v>83</v>
      </c>
      <c r="E50" s="47">
        <v>1</v>
      </c>
      <c r="F50" s="43"/>
      <c r="G50" s="44">
        <f t="shared" ref="G50:G64" si="0">E50*F50</f>
        <v>0</v>
      </c>
      <c r="H50" s="41"/>
      <c r="I50" s="45">
        <f t="shared" ref="I50:I64" si="1">E50*H50</f>
        <v>0</v>
      </c>
    </row>
    <row r="51" spans="1:9" s="1" customFormat="1" ht="9.75" x14ac:dyDescent="0.2">
      <c r="A51" s="36">
        <f t="shared" ref="A51:A64" si="2">A50+1</f>
        <v>18</v>
      </c>
      <c r="B51" s="38" t="s">
        <v>90</v>
      </c>
      <c r="C51" s="39" t="s">
        <v>91</v>
      </c>
      <c r="D51" s="40" t="s">
        <v>83</v>
      </c>
      <c r="E51" s="47">
        <v>1</v>
      </c>
      <c r="F51" s="43"/>
      <c r="G51" s="44">
        <f t="shared" si="0"/>
        <v>0</v>
      </c>
      <c r="H51" s="41"/>
      <c r="I51" s="45">
        <f t="shared" si="1"/>
        <v>0</v>
      </c>
    </row>
    <row r="52" spans="1:9" s="1" customFormat="1" ht="9.75" x14ac:dyDescent="0.2">
      <c r="A52" s="36">
        <f t="shared" si="2"/>
        <v>19</v>
      </c>
      <c r="B52" s="38" t="s">
        <v>92</v>
      </c>
      <c r="C52" s="39" t="s">
        <v>93</v>
      </c>
      <c r="D52" s="40" t="s">
        <v>83</v>
      </c>
      <c r="E52" s="47">
        <v>1</v>
      </c>
      <c r="F52" s="43"/>
      <c r="G52" s="44">
        <f t="shared" si="0"/>
        <v>0</v>
      </c>
      <c r="H52" s="41"/>
      <c r="I52" s="45">
        <f t="shared" si="1"/>
        <v>0</v>
      </c>
    </row>
    <row r="53" spans="1:9" s="1" customFormat="1" ht="29.25" x14ac:dyDescent="0.2">
      <c r="A53" s="36">
        <f t="shared" si="2"/>
        <v>20</v>
      </c>
      <c r="B53" s="38" t="s">
        <v>94</v>
      </c>
      <c r="C53" s="39" t="s">
        <v>95</v>
      </c>
      <c r="D53" s="40" t="s">
        <v>83</v>
      </c>
      <c r="E53" s="47">
        <v>1</v>
      </c>
      <c r="F53" s="43"/>
      <c r="G53" s="44">
        <f t="shared" si="0"/>
        <v>0</v>
      </c>
      <c r="H53" s="41"/>
      <c r="I53" s="45">
        <f t="shared" si="1"/>
        <v>0</v>
      </c>
    </row>
    <row r="54" spans="1:9" s="1" customFormat="1" ht="19.5" x14ac:dyDescent="0.2">
      <c r="A54" s="36">
        <f t="shared" si="2"/>
        <v>21</v>
      </c>
      <c r="B54" s="38" t="s">
        <v>96</v>
      </c>
      <c r="C54" s="39" t="s">
        <v>97</v>
      </c>
      <c r="D54" s="40" t="s">
        <v>83</v>
      </c>
      <c r="E54" s="47">
        <v>1</v>
      </c>
      <c r="F54" s="43"/>
      <c r="G54" s="44">
        <f t="shared" si="0"/>
        <v>0</v>
      </c>
      <c r="H54" s="41"/>
      <c r="I54" s="45">
        <f t="shared" si="1"/>
        <v>0</v>
      </c>
    </row>
    <row r="55" spans="1:9" s="1" customFormat="1" ht="9.75" x14ac:dyDescent="0.2">
      <c r="A55" s="36">
        <f t="shared" si="2"/>
        <v>22</v>
      </c>
      <c r="B55" s="38" t="s">
        <v>98</v>
      </c>
      <c r="C55" s="39" t="s">
        <v>99</v>
      </c>
      <c r="D55" s="40" t="s">
        <v>83</v>
      </c>
      <c r="E55" s="47">
        <v>1</v>
      </c>
      <c r="F55" s="43"/>
      <c r="G55" s="44">
        <f t="shared" si="0"/>
        <v>0</v>
      </c>
      <c r="H55" s="41"/>
      <c r="I55" s="45">
        <f t="shared" si="1"/>
        <v>0</v>
      </c>
    </row>
    <row r="56" spans="1:9" s="1" customFormat="1" ht="9.75" x14ac:dyDescent="0.2">
      <c r="A56" s="36">
        <f t="shared" si="2"/>
        <v>23</v>
      </c>
      <c r="B56" s="38" t="s">
        <v>100</v>
      </c>
      <c r="C56" s="39" t="s">
        <v>101</v>
      </c>
      <c r="D56" s="40" t="s">
        <v>83</v>
      </c>
      <c r="E56" s="47">
        <v>1</v>
      </c>
      <c r="F56" s="43"/>
      <c r="G56" s="44">
        <f t="shared" si="0"/>
        <v>0</v>
      </c>
      <c r="H56" s="41"/>
      <c r="I56" s="45">
        <f t="shared" si="1"/>
        <v>0</v>
      </c>
    </row>
    <row r="57" spans="1:9" s="1" customFormat="1" ht="9.75" x14ac:dyDescent="0.2">
      <c r="A57" s="36">
        <f t="shared" si="2"/>
        <v>24</v>
      </c>
      <c r="B57" s="38" t="s">
        <v>102</v>
      </c>
      <c r="C57" s="39" t="s">
        <v>103</v>
      </c>
      <c r="D57" s="40" t="s">
        <v>83</v>
      </c>
      <c r="E57" s="47">
        <v>1</v>
      </c>
      <c r="F57" s="43"/>
      <c r="G57" s="44">
        <f t="shared" si="0"/>
        <v>0</v>
      </c>
      <c r="H57" s="41"/>
      <c r="I57" s="45">
        <f t="shared" si="1"/>
        <v>0</v>
      </c>
    </row>
    <row r="58" spans="1:9" s="1" customFormat="1" ht="9.75" x14ac:dyDescent="0.2">
      <c r="A58" s="36">
        <f t="shared" si="2"/>
        <v>25</v>
      </c>
      <c r="B58" s="38" t="s">
        <v>104</v>
      </c>
      <c r="C58" s="39" t="s">
        <v>105</v>
      </c>
      <c r="D58" s="40" t="s">
        <v>83</v>
      </c>
      <c r="E58" s="47">
        <v>1</v>
      </c>
      <c r="F58" s="43"/>
      <c r="G58" s="44">
        <f t="shared" si="0"/>
        <v>0</v>
      </c>
      <c r="H58" s="41"/>
      <c r="I58" s="45">
        <f t="shared" si="1"/>
        <v>0</v>
      </c>
    </row>
    <row r="59" spans="1:9" s="1" customFormat="1" ht="9.75" x14ac:dyDescent="0.2">
      <c r="A59" s="36">
        <f t="shared" si="2"/>
        <v>26</v>
      </c>
      <c r="B59" s="38" t="s">
        <v>106</v>
      </c>
      <c r="C59" s="39" t="s">
        <v>107</v>
      </c>
      <c r="D59" s="40" t="s">
        <v>83</v>
      </c>
      <c r="E59" s="47">
        <v>1</v>
      </c>
      <c r="F59" s="43"/>
      <c r="G59" s="44">
        <f t="shared" si="0"/>
        <v>0</v>
      </c>
      <c r="H59" s="41"/>
      <c r="I59" s="45">
        <f t="shared" si="1"/>
        <v>0</v>
      </c>
    </row>
    <row r="60" spans="1:9" s="1" customFormat="1" ht="9.75" x14ac:dyDescent="0.2">
      <c r="A60" s="36">
        <f t="shared" si="2"/>
        <v>27</v>
      </c>
      <c r="B60" s="38" t="s">
        <v>108</v>
      </c>
      <c r="C60" s="39" t="s">
        <v>109</v>
      </c>
      <c r="D60" s="40" t="s">
        <v>83</v>
      </c>
      <c r="E60" s="47">
        <v>1</v>
      </c>
      <c r="F60" s="43"/>
      <c r="G60" s="44">
        <f t="shared" si="0"/>
        <v>0</v>
      </c>
      <c r="H60" s="41"/>
      <c r="I60" s="45">
        <f t="shared" si="1"/>
        <v>0</v>
      </c>
    </row>
    <row r="61" spans="1:9" s="1" customFormat="1" ht="9.75" x14ac:dyDescent="0.2">
      <c r="A61" s="36">
        <f t="shared" si="2"/>
        <v>28</v>
      </c>
      <c r="B61" s="38" t="s">
        <v>110</v>
      </c>
      <c r="C61" s="39" t="s">
        <v>111</v>
      </c>
      <c r="D61" s="40" t="s">
        <v>83</v>
      </c>
      <c r="E61" s="47">
        <v>1</v>
      </c>
      <c r="F61" s="43"/>
      <c r="G61" s="44">
        <f t="shared" si="0"/>
        <v>0</v>
      </c>
      <c r="H61" s="41"/>
      <c r="I61" s="45">
        <f t="shared" si="1"/>
        <v>0</v>
      </c>
    </row>
    <row r="62" spans="1:9" s="1" customFormat="1" ht="9.75" x14ac:dyDescent="0.2">
      <c r="A62" s="36">
        <f t="shared" si="2"/>
        <v>29</v>
      </c>
      <c r="B62" s="38" t="s">
        <v>112</v>
      </c>
      <c r="C62" s="39" t="s">
        <v>113</v>
      </c>
      <c r="D62" s="40" t="s">
        <v>83</v>
      </c>
      <c r="E62" s="47">
        <v>1</v>
      </c>
      <c r="F62" s="43"/>
      <c r="G62" s="44">
        <f t="shared" si="0"/>
        <v>0</v>
      </c>
      <c r="H62" s="41"/>
      <c r="I62" s="45">
        <f t="shared" si="1"/>
        <v>0</v>
      </c>
    </row>
    <row r="63" spans="1:9" s="1" customFormat="1" ht="9.75" x14ac:dyDescent="0.2">
      <c r="A63" s="36">
        <f t="shared" si="2"/>
        <v>30</v>
      </c>
      <c r="B63" s="38" t="s">
        <v>114</v>
      </c>
      <c r="C63" s="39" t="s">
        <v>115</v>
      </c>
      <c r="D63" s="40" t="s">
        <v>83</v>
      </c>
      <c r="E63" s="47">
        <v>1</v>
      </c>
      <c r="F63" s="43"/>
      <c r="G63" s="44">
        <f t="shared" si="0"/>
        <v>0</v>
      </c>
      <c r="H63" s="41"/>
      <c r="I63" s="45">
        <f t="shared" si="1"/>
        <v>0</v>
      </c>
    </row>
    <row r="64" spans="1:9" s="1" customFormat="1" ht="9.75" x14ac:dyDescent="0.2">
      <c r="A64" s="36">
        <f t="shared" si="2"/>
        <v>31</v>
      </c>
      <c r="B64" s="38" t="s">
        <v>116</v>
      </c>
      <c r="C64" s="39" t="s">
        <v>117</v>
      </c>
      <c r="D64" s="40" t="s">
        <v>83</v>
      </c>
      <c r="E64" s="47">
        <v>1</v>
      </c>
      <c r="F64" s="43"/>
      <c r="G64" s="44">
        <f t="shared" si="0"/>
        <v>0</v>
      </c>
      <c r="H64" s="41"/>
      <c r="I64" s="45">
        <f t="shared" si="1"/>
        <v>0</v>
      </c>
    </row>
    <row r="65" spans="1:9" s="1" customFormat="1" ht="39" x14ac:dyDescent="0.2">
      <c r="A65" s="35"/>
      <c r="B65" s="38" t="s">
        <v>44</v>
      </c>
      <c r="C65" s="39" t="s">
        <v>118</v>
      </c>
      <c r="D65" s="40"/>
      <c r="E65" s="37"/>
      <c r="F65" s="35"/>
      <c r="G65" s="42"/>
      <c r="H65" s="37"/>
      <c r="I65" s="64"/>
    </row>
    <row r="66" spans="1:9" s="1" customFormat="1" ht="19.5" x14ac:dyDescent="0.2">
      <c r="A66" s="36">
        <f>A64+1</f>
        <v>32</v>
      </c>
      <c r="B66" s="38" t="s">
        <v>119</v>
      </c>
      <c r="C66" s="39" t="s">
        <v>120</v>
      </c>
      <c r="D66" s="40" t="s">
        <v>83</v>
      </c>
      <c r="E66" s="47">
        <v>1</v>
      </c>
      <c r="F66" s="43"/>
      <c r="G66" s="44">
        <f>E66*F66</f>
        <v>0</v>
      </c>
      <c r="H66" s="41"/>
      <c r="I66" s="45">
        <f>E66*H66</f>
        <v>0</v>
      </c>
    </row>
    <row r="67" spans="1:9" s="1" customFormat="1" ht="156" x14ac:dyDescent="0.2">
      <c r="A67" s="35"/>
      <c r="B67" s="38" t="s">
        <v>44</v>
      </c>
      <c r="C67" s="39" t="s">
        <v>121</v>
      </c>
      <c r="D67" s="40"/>
      <c r="E67" s="37"/>
      <c r="F67" s="35"/>
      <c r="G67" s="42"/>
      <c r="H67" s="37"/>
      <c r="I67" s="64"/>
    </row>
    <row r="68" spans="1:9" s="1" customFormat="1" ht="19.5" x14ac:dyDescent="0.2">
      <c r="A68" s="36">
        <f>A66+1</f>
        <v>33</v>
      </c>
      <c r="B68" s="38" t="s">
        <v>122</v>
      </c>
      <c r="C68" s="39" t="s">
        <v>123</v>
      </c>
      <c r="D68" s="40" t="s">
        <v>83</v>
      </c>
      <c r="E68" s="47">
        <v>6</v>
      </c>
      <c r="F68" s="43"/>
      <c r="G68" s="44">
        <f>E68*F68</f>
        <v>0</v>
      </c>
      <c r="H68" s="41"/>
      <c r="I68" s="45">
        <f>E68*H68</f>
        <v>0</v>
      </c>
    </row>
    <row r="69" spans="1:9" s="1" customFormat="1" ht="9.75" x14ac:dyDescent="0.2">
      <c r="A69" s="36">
        <f>A68+1</f>
        <v>34</v>
      </c>
      <c r="B69" s="38" t="s">
        <v>124</v>
      </c>
      <c r="C69" s="39" t="s">
        <v>125</v>
      </c>
      <c r="D69" s="40" t="s">
        <v>83</v>
      </c>
      <c r="E69" s="47">
        <v>1</v>
      </c>
      <c r="F69" s="43"/>
      <c r="G69" s="44">
        <f>E69*F69</f>
        <v>0</v>
      </c>
      <c r="H69" s="41"/>
      <c r="I69" s="45">
        <f>E69*H69</f>
        <v>0</v>
      </c>
    </row>
    <row r="70" spans="1:9" s="1" customFormat="1" ht="19.5" x14ac:dyDescent="0.2">
      <c r="A70" s="36">
        <f>A69+1</f>
        <v>35</v>
      </c>
      <c r="B70" s="38" t="s">
        <v>126</v>
      </c>
      <c r="C70" s="39" t="s">
        <v>127</v>
      </c>
      <c r="D70" s="40" t="s">
        <v>83</v>
      </c>
      <c r="E70" s="47">
        <v>1</v>
      </c>
      <c r="F70" s="43"/>
      <c r="G70" s="44">
        <f>E70*F70</f>
        <v>0</v>
      </c>
      <c r="H70" s="41"/>
      <c r="I70" s="45">
        <f>E70*H70</f>
        <v>0</v>
      </c>
    </row>
    <row r="71" spans="1:9" s="1" customFormat="1" ht="29.25" x14ac:dyDescent="0.2">
      <c r="A71" s="36">
        <f>A70+1</f>
        <v>36</v>
      </c>
      <c r="B71" s="38" t="s">
        <v>128</v>
      </c>
      <c r="C71" s="39" t="s">
        <v>129</v>
      </c>
      <c r="D71" s="40" t="s">
        <v>83</v>
      </c>
      <c r="E71" s="47">
        <v>1</v>
      </c>
      <c r="F71" s="43"/>
      <c r="G71" s="44">
        <f>E71*F71</f>
        <v>0</v>
      </c>
      <c r="H71" s="41"/>
      <c r="I71" s="45">
        <f>E71*H71</f>
        <v>0</v>
      </c>
    </row>
    <row r="72" spans="1:9" s="1" customFormat="1" ht="19.5" x14ac:dyDescent="0.2">
      <c r="A72" s="35"/>
      <c r="B72" s="38" t="s">
        <v>44</v>
      </c>
      <c r="C72" s="39" t="s">
        <v>130</v>
      </c>
      <c r="D72" s="40"/>
      <c r="E72" s="37"/>
      <c r="F72" s="35"/>
      <c r="G72" s="42"/>
      <c r="H72" s="37"/>
      <c r="I72" s="64"/>
    </row>
    <row r="73" spans="1:9" s="1" customFormat="1" ht="9.75" x14ac:dyDescent="0.2">
      <c r="A73" s="36">
        <f>A71+1</f>
        <v>37</v>
      </c>
      <c r="B73" s="38" t="s">
        <v>131</v>
      </c>
      <c r="C73" s="39" t="s">
        <v>132</v>
      </c>
      <c r="D73" s="40" t="s">
        <v>83</v>
      </c>
      <c r="E73" s="47">
        <v>1</v>
      </c>
      <c r="F73" s="43"/>
      <c r="G73" s="44">
        <f>E73*F73</f>
        <v>0</v>
      </c>
      <c r="H73" s="41"/>
      <c r="I73" s="45">
        <f>E73*H73</f>
        <v>0</v>
      </c>
    </row>
    <row r="74" spans="1:9" s="1" customFormat="1" ht="19.5" x14ac:dyDescent="0.2">
      <c r="A74" s="36">
        <f>A73+1</f>
        <v>38</v>
      </c>
      <c r="B74" s="38" t="s">
        <v>133</v>
      </c>
      <c r="C74" s="39" t="s">
        <v>134</v>
      </c>
      <c r="D74" s="40" t="s">
        <v>83</v>
      </c>
      <c r="E74" s="47">
        <v>1</v>
      </c>
      <c r="F74" s="43"/>
      <c r="G74" s="44">
        <f>E74*F74</f>
        <v>0</v>
      </c>
      <c r="H74" s="41"/>
      <c r="I74" s="45">
        <f>E74*H74</f>
        <v>0</v>
      </c>
    </row>
    <row r="75" spans="1:9" s="1" customFormat="1" ht="29.25" x14ac:dyDescent="0.2">
      <c r="A75" s="36">
        <f>A74+1</f>
        <v>39</v>
      </c>
      <c r="B75" s="38" t="s">
        <v>135</v>
      </c>
      <c r="C75" s="39" t="s">
        <v>136</v>
      </c>
      <c r="D75" s="40" t="s">
        <v>83</v>
      </c>
      <c r="E75" s="47">
        <v>1</v>
      </c>
      <c r="F75" s="43"/>
      <c r="G75" s="44">
        <f>E75*F75</f>
        <v>0</v>
      </c>
      <c r="H75" s="41"/>
      <c r="I75" s="45">
        <f>E75*H75</f>
        <v>0</v>
      </c>
    </row>
    <row r="76" spans="1:9" s="1" customFormat="1" ht="9.75" x14ac:dyDescent="0.2">
      <c r="A76" s="36">
        <f>A75+1</f>
        <v>40</v>
      </c>
      <c r="B76" s="38" t="s">
        <v>137</v>
      </c>
      <c r="C76" s="39" t="s">
        <v>138</v>
      </c>
      <c r="D76" s="40" t="s">
        <v>83</v>
      </c>
      <c r="E76" s="47">
        <v>1</v>
      </c>
      <c r="F76" s="43"/>
      <c r="G76" s="44">
        <f>E76*F76</f>
        <v>0</v>
      </c>
      <c r="H76" s="41"/>
      <c r="I76" s="45">
        <f>E76*H76</f>
        <v>0</v>
      </c>
    </row>
    <row r="77" spans="1:9" s="19" customFormat="1" ht="12" thickBot="1" x14ac:dyDescent="0.25">
      <c r="A77" s="48"/>
      <c r="B77" s="50" t="s">
        <v>139</v>
      </c>
      <c r="C77" s="51" t="s">
        <v>140</v>
      </c>
      <c r="D77" s="49"/>
      <c r="E77" s="49"/>
      <c r="F77" s="52"/>
      <c r="G77" s="54">
        <f>SUM(G50:G76)</f>
        <v>0</v>
      </c>
      <c r="H77" s="53"/>
      <c r="I77" s="55">
        <f>SUM(I50:I76)</f>
        <v>0</v>
      </c>
    </row>
    <row r="78" spans="1:9" ht="13.5" thickBot="1" x14ac:dyDescent="0.25">
      <c r="A78" s="67"/>
      <c r="B78" s="67"/>
      <c r="C78" s="67"/>
      <c r="D78" s="67"/>
      <c r="E78" s="67"/>
      <c r="F78" s="67"/>
      <c r="G78" s="67"/>
      <c r="H78" s="67"/>
      <c r="I78" s="67"/>
    </row>
    <row r="79" spans="1:9" s="1" customFormat="1" ht="9.75" customHeight="1" x14ac:dyDescent="0.2">
      <c r="A79" s="6" t="s">
        <v>5</v>
      </c>
      <c r="B79" s="264" t="s">
        <v>9</v>
      </c>
      <c r="C79" s="264" t="s">
        <v>11</v>
      </c>
      <c r="D79" s="264" t="s">
        <v>13</v>
      </c>
      <c r="E79" s="264" t="s">
        <v>15</v>
      </c>
      <c r="F79" s="265" t="s">
        <v>17</v>
      </c>
      <c r="G79" s="174"/>
      <c r="H79" s="174"/>
      <c r="I79" s="234"/>
    </row>
    <row r="80" spans="1:9" s="1" customFormat="1" ht="9.75" customHeight="1" x14ac:dyDescent="0.2">
      <c r="A80" s="7" t="s">
        <v>6</v>
      </c>
      <c r="B80" s="144"/>
      <c r="C80" s="144"/>
      <c r="D80" s="144"/>
      <c r="E80" s="144"/>
      <c r="F80" s="266" t="s">
        <v>18</v>
      </c>
      <c r="G80" s="139"/>
      <c r="H80" s="267" t="s">
        <v>23</v>
      </c>
      <c r="I80" s="165"/>
    </row>
    <row r="81" spans="1:9" s="1" customFormat="1" ht="9.75" customHeight="1" x14ac:dyDescent="0.2">
      <c r="A81" s="7" t="s">
        <v>7</v>
      </c>
      <c r="B81" s="144"/>
      <c r="C81" s="144"/>
      <c r="D81" s="144"/>
      <c r="E81" s="144"/>
      <c r="F81" s="10" t="s">
        <v>19</v>
      </c>
      <c r="G81" s="12" t="s">
        <v>21</v>
      </c>
      <c r="H81" s="14" t="s">
        <v>19</v>
      </c>
      <c r="I81" s="16" t="s">
        <v>21</v>
      </c>
    </row>
    <row r="82" spans="1:9" s="1" customFormat="1" ht="9.75" customHeight="1" thickBot="1" x14ac:dyDescent="0.25">
      <c r="A82" s="8" t="s">
        <v>8</v>
      </c>
      <c r="B82" s="9" t="s">
        <v>10</v>
      </c>
      <c r="C82" s="9" t="s">
        <v>12</v>
      </c>
      <c r="D82" s="9" t="s">
        <v>14</v>
      </c>
      <c r="E82" s="9" t="s">
        <v>16</v>
      </c>
      <c r="F82" s="11" t="s">
        <v>20</v>
      </c>
      <c r="G82" s="13" t="s">
        <v>22</v>
      </c>
      <c r="H82" s="15" t="s">
        <v>24</v>
      </c>
      <c r="I82" s="17" t="s">
        <v>25</v>
      </c>
    </row>
    <row r="83" spans="1:9" s="19" customFormat="1" ht="11.25" x14ac:dyDescent="0.2">
      <c r="A83" s="21"/>
      <c r="B83" s="20"/>
      <c r="C83" s="22" t="s">
        <v>141</v>
      </c>
      <c r="D83" s="20"/>
      <c r="E83" s="20"/>
      <c r="F83" s="23"/>
      <c r="G83" s="24"/>
      <c r="H83" s="25"/>
      <c r="I83" s="26"/>
    </row>
    <row r="84" spans="1:9" s="19" customFormat="1" ht="11.25" x14ac:dyDescent="0.2">
      <c r="A84" s="28"/>
      <c r="B84" s="29" t="s">
        <v>142</v>
      </c>
      <c r="C84" s="30" t="s">
        <v>143</v>
      </c>
      <c r="D84" s="27"/>
      <c r="E84" s="27"/>
      <c r="F84" s="31"/>
      <c r="G84" s="32"/>
      <c r="H84" s="33"/>
      <c r="I84" s="34"/>
    </row>
    <row r="85" spans="1:9" s="1" customFormat="1" ht="9.75" x14ac:dyDescent="0.2">
      <c r="A85" s="36">
        <f>A76+1</f>
        <v>41</v>
      </c>
      <c r="B85" s="38" t="s">
        <v>144</v>
      </c>
      <c r="C85" s="39" t="s">
        <v>145</v>
      </c>
      <c r="D85" s="40" t="s">
        <v>146</v>
      </c>
      <c r="E85" s="47">
        <v>1</v>
      </c>
      <c r="F85" s="43"/>
      <c r="G85" s="44">
        <f>E85*F85</f>
        <v>0</v>
      </c>
      <c r="H85" s="41"/>
      <c r="I85" s="45">
        <f>E85*H85</f>
        <v>0</v>
      </c>
    </row>
    <row r="86" spans="1:9" s="1" customFormat="1" ht="9.75" x14ac:dyDescent="0.2">
      <c r="A86" s="36">
        <f>A85+1</f>
        <v>42</v>
      </c>
      <c r="B86" s="38" t="s">
        <v>147</v>
      </c>
      <c r="C86" s="39" t="s">
        <v>148</v>
      </c>
      <c r="D86" s="40" t="s">
        <v>146</v>
      </c>
      <c r="E86" s="47">
        <v>1</v>
      </c>
      <c r="F86" s="43"/>
      <c r="G86" s="44">
        <f>E86*F86</f>
        <v>0</v>
      </c>
      <c r="H86" s="41"/>
      <c r="I86" s="45">
        <f>E86*H86</f>
        <v>0</v>
      </c>
    </row>
    <row r="87" spans="1:9" s="1" customFormat="1" ht="9.75" x14ac:dyDescent="0.2">
      <c r="A87" s="36">
        <f>A86+1</f>
        <v>43</v>
      </c>
      <c r="B87" s="38" t="s">
        <v>149</v>
      </c>
      <c r="C87" s="39" t="s">
        <v>150</v>
      </c>
      <c r="D87" s="40" t="s">
        <v>151</v>
      </c>
      <c r="E87" s="47">
        <v>60</v>
      </c>
      <c r="F87" s="43"/>
      <c r="G87" s="44">
        <f>E87*F87</f>
        <v>0</v>
      </c>
      <c r="H87" s="41"/>
      <c r="I87" s="45">
        <f>E87*H87</f>
        <v>0</v>
      </c>
    </row>
    <row r="88" spans="1:9" s="1" customFormat="1" ht="9.75" customHeight="1" x14ac:dyDescent="0.2">
      <c r="A88" s="5"/>
      <c r="B88" s="46" t="s">
        <v>32</v>
      </c>
      <c r="C88" s="260" t="s">
        <v>152</v>
      </c>
      <c r="D88" s="261"/>
      <c r="E88" s="261"/>
      <c r="F88" s="261"/>
      <c r="G88" s="261"/>
      <c r="H88" s="261"/>
      <c r="I88" s="262"/>
    </row>
    <row r="89" spans="1:9" s="1" customFormat="1" ht="9.75" x14ac:dyDescent="0.2">
      <c r="A89" s="36">
        <f>A87+1</f>
        <v>44</v>
      </c>
      <c r="B89" s="38" t="s">
        <v>153</v>
      </c>
      <c r="C89" s="39" t="s">
        <v>154</v>
      </c>
      <c r="D89" s="40" t="s">
        <v>151</v>
      </c>
      <c r="E89" s="47">
        <v>60</v>
      </c>
      <c r="F89" s="43"/>
      <c r="G89" s="44">
        <f>E89*F89</f>
        <v>0</v>
      </c>
      <c r="H89" s="41"/>
      <c r="I89" s="45">
        <f>E89*H89</f>
        <v>0</v>
      </c>
    </row>
    <row r="90" spans="1:9" s="1" customFormat="1" ht="9.75" x14ac:dyDescent="0.2">
      <c r="A90" s="36">
        <f>A89+1</f>
        <v>45</v>
      </c>
      <c r="B90" s="38" t="s">
        <v>155</v>
      </c>
      <c r="C90" s="39" t="s">
        <v>156</v>
      </c>
      <c r="D90" s="40" t="s">
        <v>31</v>
      </c>
      <c r="E90" s="41">
        <v>96</v>
      </c>
      <c r="F90" s="43"/>
      <c r="G90" s="44">
        <f>E90*F90</f>
        <v>0</v>
      </c>
      <c r="H90" s="41"/>
      <c r="I90" s="45">
        <f>E90*H90</f>
        <v>0</v>
      </c>
    </row>
    <row r="91" spans="1:9" s="1" customFormat="1" ht="9.75" customHeight="1" x14ac:dyDescent="0.2">
      <c r="A91" s="5"/>
      <c r="B91" s="46" t="s">
        <v>32</v>
      </c>
      <c r="C91" s="260" t="s">
        <v>157</v>
      </c>
      <c r="D91" s="261"/>
      <c r="E91" s="261"/>
      <c r="F91" s="261"/>
      <c r="G91" s="261"/>
      <c r="H91" s="261"/>
      <c r="I91" s="262"/>
    </row>
    <row r="92" spans="1:9" s="1" customFormat="1" ht="9.75" x14ac:dyDescent="0.2">
      <c r="A92" s="36">
        <f>A90+1</f>
        <v>46</v>
      </c>
      <c r="B92" s="38" t="s">
        <v>158</v>
      </c>
      <c r="C92" s="39" t="s">
        <v>159</v>
      </c>
      <c r="D92" s="40" t="s">
        <v>151</v>
      </c>
      <c r="E92" s="47">
        <v>48</v>
      </c>
      <c r="F92" s="43"/>
      <c r="G92" s="44">
        <f>E92*F92</f>
        <v>0</v>
      </c>
      <c r="H92" s="41"/>
      <c r="I92" s="45">
        <f>E92*H92</f>
        <v>0</v>
      </c>
    </row>
    <row r="93" spans="1:9" s="1" customFormat="1" ht="9.75" x14ac:dyDescent="0.2">
      <c r="A93" s="36">
        <f>A92+1</f>
        <v>47</v>
      </c>
      <c r="B93" s="38" t="s">
        <v>160</v>
      </c>
      <c r="C93" s="39" t="s">
        <v>161</v>
      </c>
      <c r="D93" s="40" t="s">
        <v>151</v>
      </c>
      <c r="E93" s="47">
        <v>96</v>
      </c>
      <c r="F93" s="43"/>
      <c r="G93" s="44">
        <f>E93*F93</f>
        <v>0</v>
      </c>
      <c r="H93" s="41"/>
      <c r="I93" s="45">
        <f>E93*H93</f>
        <v>0</v>
      </c>
    </row>
    <row r="94" spans="1:9" s="1" customFormat="1" ht="9.75" customHeight="1" x14ac:dyDescent="0.2">
      <c r="A94" s="5"/>
      <c r="B94" s="46" t="s">
        <v>32</v>
      </c>
      <c r="C94" s="260" t="s">
        <v>162</v>
      </c>
      <c r="D94" s="261"/>
      <c r="E94" s="261"/>
      <c r="F94" s="261"/>
      <c r="G94" s="261"/>
      <c r="H94" s="261"/>
      <c r="I94" s="262"/>
    </row>
    <row r="95" spans="1:9" s="1" customFormat="1" ht="9.75" x14ac:dyDescent="0.2">
      <c r="A95" s="36">
        <f>A93+1</f>
        <v>48</v>
      </c>
      <c r="B95" s="38" t="s">
        <v>163</v>
      </c>
      <c r="C95" s="39" t="s">
        <v>164</v>
      </c>
      <c r="D95" s="40" t="s">
        <v>151</v>
      </c>
      <c r="E95" s="47">
        <v>96</v>
      </c>
      <c r="F95" s="43"/>
      <c r="G95" s="44">
        <f>E95*F95</f>
        <v>0</v>
      </c>
      <c r="H95" s="41"/>
      <c r="I95" s="45">
        <f>E95*H95</f>
        <v>0</v>
      </c>
    </row>
    <row r="96" spans="1:9" s="1" customFormat="1" ht="9.75" x14ac:dyDescent="0.2">
      <c r="A96" s="36">
        <f>A95+1</f>
        <v>49</v>
      </c>
      <c r="B96" s="38" t="s">
        <v>165</v>
      </c>
      <c r="C96" s="39" t="s">
        <v>166</v>
      </c>
      <c r="D96" s="40" t="s">
        <v>151</v>
      </c>
      <c r="E96" s="47">
        <v>96</v>
      </c>
      <c r="F96" s="43"/>
      <c r="G96" s="44">
        <f>E96*F96</f>
        <v>0</v>
      </c>
      <c r="H96" s="41"/>
      <c r="I96" s="45">
        <f>E96*H96</f>
        <v>0</v>
      </c>
    </row>
    <row r="97" spans="1:9" s="1" customFormat="1" ht="9.75" customHeight="1" x14ac:dyDescent="0.2">
      <c r="A97" s="5"/>
      <c r="B97" s="46" t="s">
        <v>32</v>
      </c>
      <c r="C97" s="260" t="s">
        <v>162</v>
      </c>
      <c r="D97" s="261"/>
      <c r="E97" s="261"/>
      <c r="F97" s="261"/>
      <c r="G97" s="261"/>
      <c r="H97" s="261"/>
      <c r="I97" s="262"/>
    </row>
    <row r="98" spans="1:9" s="1" customFormat="1" ht="9.75" x14ac:dyDescent="0.2">
      <c r="A98" s="36">
        <f>A96+1</f>
        <v>50</v>
      </c>
      <c r="B98" s="38" t="s">
        <v>167</v>
      </c>
      <c r="C98" s="39" t="s">
        <v>168</v>
      </c>
      <c r="D98" s="40" t="s">
        <v>151</v>
      </c>
      <c r="E98" s="47">
        <v>96</v>
      </c>
      <c r="F98" s="43"/>
      <c r="G98" s="44">
        <f>E98*F98</f>
        <v>0</v>
      </c>
      <c r="H98" s="41"/>
      <c r="I98" s="45">
        <f>E98*H98</f>
        <v>0</v>
      </c>
    </row>
    <row r="99" spans="1:9" s="1" customFormat="1" ht="9.75" x14ac:dyDescent="0.2">
      <c r="A99" s="36">
        <f>A98+1</f>
        <v>51</v>
      </c>
      <c r="B99" s="38" t="s">
        <v>169</v>
      </c>
      <c r="C99" s="39" t="s">
        <v>170</v>
      </c>
      <c r="D99" s="40" t="s">
        <v>151</v>
      </c>
      <c r="E99" s="47">
        <v>192</v>
      </c>
      <c r="F99" s="43"/>
      <c r="G99" s="44">
        <f>E99*F99</f>
        <v>0</v>
      </c>
      <c r="H99" s="41"/>
      <c r="I99" s="45">
        <f>E99*H99</f>
        <v>0</v>
      </c>
    </row>
    <row r="100" spans="1:9" s="1" customFormat="1" ht="9.75" customHeight="1" x14ac:dyDescent="0.2">
      <c r="A100" s="5"/>
      <c r="B100" s="46" t="s">
        <v>32</v>
      </c>
      <c r="C100" s="260" t="s">
        <v>171</v>
      </c>
      <c r="D100" s="261"/>
      <c r="E100" s="261"/>
      <c r="F100" s="261"/>
      <c r="G100" s="261"/>
      <c r="H100" s="261"/>
      <c r="I100" s="262"/>
    </row>
    <row r="101" spans="1:9" s="1" customFormat="1" ht="9.75" x14ac:dyDescent="0.2">
      <c r="A101" s="36">
        <f>A99+1</f>
        <v>52</v>
      </c>
      <c r="B101" s="38" t="s">
        <v>172</v>
      </c>
      <c r="C101" s="39" t="s">
        <v>173</v>
      </c>
      <c r="D101" s="40" t="s">
        <v>151</v>
      </c>
      <c r="E101" s="47">
        <v>192</v>
      </c>
      <c r="F101" s="43"/>
      <c r="G101" s="44">
        <f>E101*F101</f>
        <v>0</v>
      </c>
      <c r="H101" s="41"/>
      <c r="I101" s="45">
        <f>E101*H101</f>
        <v>0</v>
      </c>
    </row>
    <row r="102" spans="1:9" s="1" customFormat="1" ht="9.75" x14ac:dyDescent="0.2">
      <c r="A102" s="36">
        <f>A101+1</f>
        <v>53</v>
      </c>
      <c r="B102" s="38" t="s">
        <v>174</v>
      </c>
      <c r="C102" s="39" t="s">
        <v>175</v>
      </c>
      <c r="D102" s="40" t="s">
        <v>151</v>
      </c>
      <c r="E102" s="47">
        <v>192</v>
      </c>
      <c r="F102" s="43"/>
      <c r="G102" s="44">
        <f>E102*F102</f>
        <v>0</v>
      </c>
      <c r="H102" s="41"/>
      <c r="I102" s="45">
        <f>E102*H102</f>
        <v>0</v>
      </c>
    </row>
    <row r="103" spans="1:9" s="1" customFormat="1" ht="9.75" customHeight="1" x14ac:dyDescent="0.2">
      <c r="A103" s="5"/>
      <c r="B103" s="46" t="s">
        <v>32</v>
      </c>
      <c r="C103" s="260" t="s">
        <v>171</v>
      </c>
      <c r="D103" s="261"/>
      <c r="E103" s="261"/>
      <c r="F103" s="261"/>
      <c r="G103" s="261"/>
      <c r="H103" s="261"/>
      <c r="I103" s="262"/>
    </row>
    <row r="104" spans="1:9" s="1" customFormat="1" ht="9.75" x14ac:dyDescent="0.2">
      <c r="A104" s="36">
        <f>A102+1</f>
        <v>54</v>
      </c>
      <c r="B104" s="38" t="s">
        <v>176</v>
      </c>
      <c r="C104" s="39" t="s">
        <v>177</v>
      </c>
      <c r="D104" s="40" t="s">
        <v>151</v>
      </c>
      <c r="E104" s="47">
        <v>192</v>
      </c>
      <c r="F104" s="43"/>
      <c r="G104" s="44">
        <f>E104*F104</f>
        <v>0</v>
      </c>
      <c r="H104" s="41"/>
      <c r="I104" s="45">
        <f>E104*H104</f>
        <v>0</v>
      </c>
    </row>
    <row r="105" spans="1:9" s="1" customFormat="1" ht="9.75" x14ac:dyDescent="0.2">
      <c r="A105" s="36">
        <f>A104+1</f>
        <v>55</v>
      </c>
      <c r="B105" s="38" t="s">
        <v>149</v>
      </c>
      <c r="C105" s="39" t="s">
        <v>150</v>
      </c>
      <c r="D105" s="40" t="s">
        <v>151</v>
      </c>
      <c r="E105" s="47">
        <v>200</v>
      </c>
      <c r="F105" s="43"/>
      <c r="G105" s="44">
        <f>E105*F105</f>
        <v>0</v>
      </c>
      <c r="H105" s="41"/>
      <c r="I105" s="45">
        <f>E105*H105</f>
        <v>0</v>
      </c>
    </row>
    <row r="106" spans="1:9" s="1" customFormat="1" ht="9.75" customHeight="1" x14ac:dyDescent="0.2">
      <c r="A106" s="5"/>
      <c r="B106" s="46" t="s">
        <v>32</v>
      </c>
      <c r="C106" s="260" t="s">
        <v>178</v>
      </c>
      <c r="D106" s="261"/>
      <c r="E106" s="261"/>
      <c r="F106" s="261"/>
      <c r="G106" s="261"/>
      <c r="H106" s="261"/>
      <c r="I106" s="262"/>
    </row>
    <row r="107" spans="1:9" s="1" customFormat="1" ht="9.75" x14ac:dyDescent="0.2">
      <c r="A107" s="36">
        <f>A105+1</f>
        <v>56</v>
      </c>
      <c r="B107" s="38" t="s">
        <v>179</v>
      </c>
      <c r="C107" s="39" t="s">
        <v>180</v>
      </c>
      <c r="D107" s="40" t="s">
        <v>151</v>
      </c>
      <c r="E107" s="47">
        <v>200</v>
      </c>
      <c r="F107" s="43"/>
      <c r="G107" s="44">
        <f>E107*F107</f>
        <v>0</v>
      </c>
      <c r="H107" s="41"/>
      <c r="I107" s="45">
        <f>E107*H107</f>
        <v>0</v>
      </c>
    </row>
    <row r="108" spans="1:9" s="1" customFormat="1" ht="9.75" x14ac:dyDescent="0.2">
      <c r="A108" s="36">
        <f>A107+1</f>
        <v>57</v>
      </c>
      <c r="B108" s="38" t="s">
        <v>181</v>
      </c>
      <c r="C108" s="39" t="s">
        <v>182</v>
      </c>
      <c r="D108" s="40" t="s">
        <v>31</v>
      </c>
      <c r="E108" s="41">
        <v>6</v>
      </c>
      <c r="F108" s="43"/>
      <c r="G108" s="44">
        <f>E108*F108</f>
        <v>0</v>
      </c>
      <c r="H108" s="41"/>
      <c r="I108" s="45">
        <f>E108*H108</f>
        <v>0</v>
      </c>
    </row>
    <row r="109" spans="1:9" s="1" customFormat="1" ht="9.75" customHeight="1" x14ac:dyDescent="0.2">
      <c r="A109" s="5"/>
      <c r="B109" s="46" t="s">
        <v>32</v>
      </c>
      <c r="C109" s="260" t="s">
        <v>183</v>
      </c>
      <c r="D109" s="261"/>
      <c r="E109" s="261"/>
      <c r="F109" s="261"/>
      <c r="G109" s="261"/>
      <c r="H109" s="261"/>
      <c r="I109" s="262"/>
    </row>
    <row r="110" spans="1:9" s="1" customFormat="1" ht="9.75" x14ac:dyDescent="0.2">
      <c r="A110" s="36">
        <f>A108+1</f>
        <v>58</v>
      </c>
      <c r="B110" s="38" t="s">
        <v>184</v>
      </c>
      <c r="C110" s="39" t="s">
        <v>185</v>
      </c>
      <c r="D110" s="40" t="s">
        <v>31</v>
      </c>
      <c r="E110" s="47">
        <v>6</v>
      </c>
      <c r="F110" s="43"/>
      <c r="G110" s="44">
        <f>E110*F110</f>
        <v>0</v>
      </c>
      <c r="H110" s="41"/>
      <c r="I110" s="45">
        <f>E110*H110</f>
        <v>0</v>
      </c>
    </row>
    <row r="111" spans="1:9" s="1" customFormat="1" ht="9.75" x14ac:dyDescent="0.2">
      <c r="A111" s="36">
        <f>A110+1</f>
        <v>59</v>
      </c>
      <c r="B111" s="38" t="s">
        <v>186</v>
      </c>
      <c r="C111" s="39" t="s">
        <v>187</v>
      </c>
      <c r="D111" s="40" t="s">
        <v>31</v>
      </c>
      <c r="E111" s="41">
        <v>244</v>
      </c>
      <c r="F111" s="43"/>
      <c r="G111" s="44">
        <f>E111*F111</f>
        <v>0</v>
      </c>
      <c r="H111" s="41"/>
      <c r="I111" s="45">
        <f>E111*H111</f>
        <v>0</v>
      </c>
    </row>
    <row r="112" spans="1:9" s="1" customFormat="1" ht="9.75" customHeight="1" x14ac:dyDescent="0.2">
      <c r="A112" s="5"/>
      <c r="B112" s="46" t="s">
        <v>32</v>
      </c>
      <c r="C112" s="260" t="s">
        <v>188</v>
      </c>
      <c r="D112" s="261"/>
      <c r="E112" s="261"/>
      <c r="F112" s="261"/>
      <c r="G112" s="261"/>
      <c r="H112" s="261"/>
      <c r="I112" s="262"/>
    </row>
    <row r="113" spans="1:9" s="1" customFormat="1" ht="9.75" x14ac:dyDescent="0.2">
      <c r="A113" s="36">
        <f>A111+1</f>
        <v>60</v>
      </c>
      <c r="B113" s="38" t="s">
        <v>189</v>
      </c>
      <c r="C113" s="39" t="s">
        <v>190</v>
      </c>
      <c r="D113" s="40" t="s">
        <v>31</v>
      </c>
      <c r="E113" s="41">
        <v>244</v>
      </c>
      <c r="F113" s="43"/>
      <c r="G113" s="44">
        <f>E113*F113</f>
        <v>0</v>
      </c>
      <c r="H113" s="41"/>
      <c r="I113" s="45">
        <f>E113*H113</f>
        <v>0</v>
      </c>
    </row>
    <row r="114" spans="1:9" s="1" customFormat="1" ht="9.75" customHeight="1" x14ac:dyDescent="0.2">
      <c r="A114" s="5"/>
      <c r="B114" s="46" t="s">
        <v>32</v>
      </c>
      <c r="C114" s="260" t="s">
        <v>191</v>
      </c>
      <c r="D114" s="261"/>
      <c r="E114" s="261"/>
      <c r="F114" s="261"/>
      <c r="G114" s="261"/>
      <c r="H114" s="261"/>
      <c r="I114" s="262"/>
    </row>
    <row r="115" spans="1:9" s="1" customFormat="1" ht="9.75" x14ac:dyDescent="0.2">
      <c r="A115" s="36">
        <f>A113+1</f>
        <v>61</v>
      </c>
      <c r="B115" s="38" t="s">
        <v>192</v>
      </c>
      <c r="C115" s="39" t="s">
        <v>193</v>
      </c>
      <c r="D115" s="40" t="s">
        <v>31</v>
      </c>
      <c r="E115" s="41">
        <v>20</v>
      </c>
      <c r="F115" s="43"/>
      <c r="G115" s="44">
        <f>E115*F115</f>
        <v>0</v>
      </c>
      <c r="H115" s="41"/>
      <c r="I115" s="45">
        <f>E115*H115</f>
        <v>0</v>
      </c>
    </row>
    <row r="116" spans="1:9" s="1" customFormat="1" ht="9.75" customHeight="1" x14ac:dyDescent="0.2">
      <c r="A116" s="5"/>
      <c r="B116" s="46" t="s">
        <v>32</v>
      </c>
      <c r="C116" s="260" t="s">
        <v>194</v>
      </c>
      <c r="D116" s="261"/>
      <c r="E116" s="261"/>
      <c r="F116" s="261"/>
      <c r="G116" s="261"/>
      <c r="H116" s="261"/>
      <c r="I116" s="262"/>
    </row>
    <row r="117" spans="1:9" s="1" customFormat="1" ht="9.75" x14ac:dyDescent="0.2">
      <c r="A117" s="36">
        <f>A115+1</f>
        <v>62</v>
      </c>
      <c r="B117" s="38" t="s">
        <v>195</v>
      </c>
      <c r="C117" s="39" t="s">
        <v>196</v>
      </c>
      <c r="D117" s="40" t="s">
        <v>31</v>
      </c>
      <c r="E117" s="47">
        <v>20</v>
      </c>
      <c r="F117" s="43"/>
      <c r="G117" s="44">
        <f>E117*F117</f>
        <v>0</v>
      </c>
      <c r="H117" s="41"/>
      <c r="I117" s="45">
        <f>E117*H117</f>
        <v>0</v>
      </c>
    </row>
    <row r="118" spans="1:9" s="1" customFormat="1" ht="9.75" x14ac:dyDescent="0.2">
      <c r="A118" s="36">
        <f>A117+1</f>
        <v>63</v>
      </c>
      <c r="B118" s="38" t="s">
        <v>197</v>
      </c>
      <c r="C118" s="39" t="s">
        <v>198</v>
      </c>
      <c r="D118" s="40" t="s">
        <v>31</v>
      </c>
      <c r="E118" s="41">
        <v>20</v>
      </c>
      <c r="F118" s="43"/>
      <c r="G118" s="44">
        <f>E118*F118</f>
        <v>0</v>
      </c>
      <c r="H118" s="41"/>
      <c r="I118" s="45">
        <f>E118*H118</f>
        <v>0</v>
      </c>
    </row>
    <row r="119" spans="1:9" s="1" customFormat="1" ht="9.75" customHeight="1" x14ac:dyDescent="0.2">
      <c r="A119" s="5"/>
      <c r="B119" s="46" t="s">
        <v>32</v>
      </c>
      <c r="C119" s="260" t="s">
        <v>194</v>
      </c>
      <c r="D119" s="261"/>
      <c r="E119" s="261"/>
      <c r="F119" s="261"/>
      <c r="G119" s="261"/>
      <c r="H119" s="261"/>
      <c r="I119" s="262"/>
    </row>
    <row r="120" spans="1:9" s="1" customFormat="1" ht="9.75" x14ac:dyDescent="0.2">
      <c r="A120" s="36">
        <f>A118+1</f>
        <v>64</v>
      </c>
      <c r="B120" s="38" t="s">
        <v>199</v>
      </c>
      <c r="C120" s="39" t="s">
        <v>200</v>
      </c>
      <c r="D120" s="40" t="s">
        <v>31</v>
      </c>
      <c r="E120" s="47">
        <v>20</v>
      </c>
      <c r="F120" s="43"/>
      <c r="G120" s="44">
        <f>E120*F120</f>
        <v>0</v>
      </c>
      <c r="H120" s="41"/>
      <c r="I120" s="45">
        <f>E120*H120</f>
        <v>0</v>
      </c>
    </row>
    <row r="121" spans="1:9" s="1" customFormat="1" ht="9.75" x14ac:dyDescent="0.2">
      <c r="A121" s="36">
        <f>A120+1</f>
        <v>65</v>
      </c>
      <c r="B121" s="38" t="s">
        <v>201</v>
      </c>
      <c r="C121" s="39" t="s">
        <v>202</v>
      </c>
      <c r="D121" s="40" t="s">
        <v>31</v>
      </c>
      <c r="E121" s="41">
        <v>8</v>
      </c>
      <c r="F121" s="43"/>
      <c r="G121" s="44">
        <f>E121*F121</f>
        <v>0</v>
      </c>
      <c r="H121" s="41"/>
      <c r="I121" s="45">
        <f>E121*H121</f>
        <v>0</v>
      </c>
    </row>
    <row r="122" spans="1:9" s="1" customFormat="1" ht="9.75" customHeight="1" x14ac:dyDescent="0.2">
      <c r="A122" s="5"/>
      <c r="B122" s="46" t="s">
        <v>32</v>
      </c>
      <c r="C122" s="260" t="s">
        <v>203</v>
      </c>
      <c r="D122" s="261"/>
      <c r="E122" s="261"/>
      <c r="F122" s="261"/>
      <c r="G122" s="261"/>
      <c r="H122" s="261"/>
      <c r="I122" s="262"/>
    </row>
    <row r="123" spans="1:9" s="1" customFormat="1" ht="9.75" x14ac:dyDescent="0.2">
      <c r="A123" s="36">
        <f>A121+1</f>
        <v>66</v>
      </c>
      <c r="B123" s="38" t="s">
        <v>204</v>
      </c>
      <c r="C123" s="39" t="s">
        <v>205</v>
      </c>
      <c r="D123" s="40" t="s">
        <v>31</v>
      </c>
      <c r="E123" s="47">
        <v>8</v>
      </c>
      <c r="F123" s="43"/>
      <c r="G123" s="44">
        <f>E123*F123</f>
        <v>0</v>
      </c>
      <c r="H123" s="41"/>
      <c r="I123" s="45">
        <f>E123*H123</f>
        <v>0</v>
      </c>
    </row>
    <row r="124" spans="1:9" s="1" customFormat="1" ht="9.75" x14ac:dyDescent="0.2">
      <c r="A124" s="36">
        <f>A123+1</f>
        <v>67</v>
      </c>
      <c r="B124" s="38" t="s">
        <v>206</v>
      </c>
      <c r="C124" s="39" t="s">
        <v>207</v>
      </c>
      <c r="D124" s="40" t="s">
        <v>31</v>
      </c>
      <c r="E124" s="41">
        <v>20</v>
      </c>
      <c r="F124" s="43"/>
      <c r="G124" s="44">
        <f>E124*F124</f>
        <v>0</v>
      </c>
      <c r="H124" s="41"/>
      <c r="I124" s="45">
        <f>E124*H124</f>
        <v>0</v>
      </c>
    </row>
    <row r="125" spans="1:9" s="1" customFormat="1" ht="9.75" customHeight="1" x14ac:dyDescent="0.2">
      <c r="A125" s="5"/>
      <c r="B125" s="46" t="s">
        <v>32</v>
      </c>
      <c r="C125" s="260" t="s">
        <v>194</v>
      </c>
      <c r="D125" s="261"/>
      <c r="E125" s="261"/>
      <c r="F125" s="261"/>
      <c r="G125" s="261"/>
      <c r="H125" s="261"/>
      <c r="I125" s="262"/>
    </row>
    <row r="126" spans="1:9" s="1" customFormat="1" ht="9.75" x14ac:dyDescent="0.2">
      <c r="A126" s="36">
        <f>A124+1</f>
        <v>68</v>
      </c>
      <c r="B126" s="38" t="s">
        <v>208</v>
      </c>
      <c r="C126" s="39" t="s">
        <v>209</v>
      </c>
      <c r="D126" s="40" t="s">
        <v>31</v>
      </c>
      <c r="E126" s="47">
        <v>20</v>
      </c>
      <c r="F126" s="43"/>
      <c r="G126" s="44">
        <f>E126*F126</f>
        <v>0</v>
      </c>
      <c r="H126" s="41"/>
      <c r="I126" s="45">
        <f>E126*H126</f>
        <v>0</v>
      </c>
    </row>
    <row r="127" spans="1:9" s="1" customFormat="1" ht="9.75" x14ac:dyDescent="0.2">
      <c r="A127" s="36">
        <f>A126+1</f>
        <v>69</v>
      </c>
      <c r="B127" s="38" t="s">
        <v>210</v>
      </c>
      <c r="C127" s="39" t="s">
        <v>211</v>
      </c>
      <c r="D127" s="40" t="s">
        <v>151</v>
      </c>
      <c r="E127" s="47">
        <v>1</v>
      </c>
      <c r="F127" s="43"/>
      <c r="G127" s="44">
        <f>E127*F127</f>
        <v>0</v>
      </c>
      <c r="H127" s="41"/>
      <c r="I127" s="45">
        <f>E127*H127</f>
        <v>0</v>
      </c>
    </row>
    <row r="128" spans="1:9" s="1" customFormat="1" ht="9.75" x14ac:dyDescent="0.2">
      <c r="A128" s="36">
        <f>A127+1</f>
        <v>70</v>
      </c>
      <c r="B128" s="38" t="s">
        <v>212</v>
      </c>
      <c r="C128" s="39" t="s">
        <v>213</v>
      </c>
      <c r="D128" s="40" t="s">
        <v>83</v>
      </c>
      <c r="E128" s="47">
        <v>1</v>
      </c>
      <c r="F128" s="43"/>
      <c r="G128" s="44">
        <f>E128*F128</f>
        <v>0</v>
      </c>
      <c r="H128" s="41"/>
      <c r="I128" s="45">
        <f>E128*H128</f>
        <v>0</v>
      </c>
    </row>
    <row r="129" spans="1:9" s="1" customFormat="1" ht="48.75" x14ac:dyDescent="0.2">
      <c r="A129" s="35"/>
      <c r="B129" s="38" t="s">
        <v>44</v>
      </c>
      <c r="C129" s="39" t="s">
        <v>214</v>
      </c>
      <c r="D129" s="40"/>
      <c r="E129" s="37"/>
      <c r="F129" s="35"/>
      <c r="G129" s="42"/>
      <c r="H129" s="37"/>
      <c r="I129" s="64"/>
    </row>
    <row r="130" spans="1:9" s="1" customFormat="1" ht="9.75" x14ac:dyDescent="0.2">
      <c r="A130" s="36">
        <f>A128+1</f>
        <v>71</v>
      </c>
      <c r="B130" s="38" t="s">
        <v>215</v>
      </c>
      <c r="C130" s="39" t="s">
        <v>216</v>
      </c>
      <c r="D130" s="40" t="s">
        <v>31</v>
      </c>
      <c r="E130" s="47">
        <v>9</v>
      </c>
      <c r="F130" s="43"/>
      <c r="G130" s="44">
        <f t="shared" ref="G130:G137" si="3">E130*F130</f>
        <v>0</v>
      </c>
      <c r="H130" s="41"/>
      <c r="I130" s="45">
        <f t="shared" ref="I130:I137" si="4">E130*H130</f>
        <v>0</v>
      </c>
    </row>
    <row r="131" spans="1:9" s="1" customFormat="1" ht="9.75" x14ac:dyDescent="0.2">
      <c r="A131" s="36">
        <f t="shared" ref="A131:A137" si="5">A130+1</f>
        <v>72</v>
      </c>
      <c r="B131" s="38" t="s">
        <v>217</v>
      </c>
      <c r="C131" s="39" t="s">
        <v>218</v>
      </c>
      <c r="D131" s="40" t="s">
        <v>31</v>
      </c>
      <c r="E131" s="47">
        <v>9</v>
      </c>
      <c r="F131" s="43"/>
      <c r="G131" s="44">
        <f t="shared" si="3"/>
        <v>0</v>
      </c>
      <c r="H131" s="41"/>
      <c r="I131" s="45">
        <f t="shared" si="4"/>
        <v>0</v>
      </c>
    </row>
    <row r="132" spans="1:9" s="1" customFormat="1" ht="9.75" x14ac:dyDescent="0.2">
      <c r="A132" s="36">
        <f t="shared" si="5"/>
        <v>73</v>
      </c>
      <c r="B132" s="38" t="s">
        <v>219</v>
      </c>
      <c r="C132" s="39" t="s">
        <v>220</v>
      </c>
      <c r="D132" s="40" t="s">
        <v>31</v>
      </c>
      <c r="E132" s="47">
        <v>3</v>
      </c>
      <c r="F132" s="43"/>
      <c r="G132" s="44">
        <f t="shared" si="3"/>
        <v>0</v>
      </c>
      <c r="H132" s="41"/>
      <c r="I132" s="45">
        <f t="shared" si="4"/>
        <v>0</v>
      </c>
    </row>
    <row r="133" spans="1:9" s="1" customFormat="1" ht="9.75" x14ac:dyDescent="0.2">
      <c r="A133" s="36">
        <f t="shared" si="5"/>
        <v>74</v>
      </c>
      <c r="B133" s="38" t="s">
        <v>221</v>
      </c>
      <c r="C133" s="39" t="s">
        <v>222</v>
      </c>
      <c r="D133" s="40" t="s">
        <v>31</v>
      </c>
      <c r="E133" s="47">
        <v>3</v>
      </c>
      <c r="F133" s="43"/>
      <c r="G133" s="44">
        <f t="shared" si="3"/>
        <v>0</v>
      </c>
      <c r="H133" s="41"/>
      <c r="I133" s="45">
        <f t="shared" si="4"/>
        <v>0</v>
      </c>
    </row>
    <row r="134" spans="1:9" s="1" customFormat="1" ht="9.75" x14ac:dyDescent="0.2">
      <c r="A134" s="36">
        <f t="shared" si="5"/>
        <v>75</v>
      </c>
      <c r="B134" s="38" t="s">
        <v>223</v>
      </c>
      <c r="C134" s="39" t="s">
        <v>224</v>
      </c>
      <c r="D134" s="40" t="s">
        <v>83</v>
      </c>
      <c r="E134" s="47">
        <v>1</v>
      </c>
      <c r="F134" s="43"/>
      <c r="G134" s="44">
        <f t="shared" si="3"/>
        <v>0</v>
      </c>
      <c r="H134" s="41"/>
      <c r="I134" s="45">
        <f t="shared" si="4"/>
        <v>0</v>
      </c>
    </row>
    <row r="135" spans="1:9" s="1" customFormat="1" ht="9.75" x14ac:dyDescent="0.2">
      <c r="A135" s="36">
        <f t="shared" si="5"/>
        <v>76</v>
      </c>
      <c r="B135" s="38" t="s">
        <v>225</v>
      </c>
      <c r="C135" s="39" t="s">
        <v>226</v>
      </c>
      <c r="D135" s="40" t="s">
        <v>83</v>
      </c>
      <c r="E135" s="47">
        <v>1</v>
      </c>
      <c r="F135" s="43"/>
      <c r="G135" s="44">
        <f t="shared" si="3"/>
        <v>0</v>
      </c>
      <c r="H135" s="41"/>
      <c r="I135" s="45">
        <f t="shared" si="4"/>
        <v>0</v>
      </c>
    </row>
    <row r="136" spans="1:9" s="1" customFormat="1" ht="9.75" x14ac:dyDescent="0.2">
      <c r="A136" s="36">
        <f t="shared" si="5"/>
        <v>77</v>
      </c>
      <c r="B136" s="38" t="s">
        <v>227</v>
      </c>
      <c r="C136" s="39" t="s">
        <v>228</v>
      </c>
      <c r="D136" s="40" t="s">
        <v>151</v>
      </c>
      <c r="E136" s="47">
        <v>1</v>
      </c>
      <c r="F136" s="43"/>
      <c r="G136" s="44">
        <f t="shared" si="3"/>
        <v>0</v>
      </c>
      <c r="H136" s="41"/>
      <c r="I136" s="45">
        <f t="shared" si="4"/>
        <v>0</v>
      </c>
    </row>
    <row r="137" spans="1:9" s="1" customFormat="1" ht="9.75" x14ac:dyDescent="0.2">
      <c r="A137" s="36">
        <f t="shared" si="5"/>
        <v>78</v>
      </c>
      <c r="B137" s="38" t="s">
        <v>229</v>
      </c>
      <c r="C137" s="39" t="s">
        <v>230</v>
      </c>
      <c r="D137" s="40" t="s">
        <v>38</v>
      </c>
      <c r="E137" s="65">
        <v>0.34560000000000002</v>
      </c>
      <c r="F137" s="43"/>
      <c r="G137" s="44">
        <f t="shared" si="3"/>
        <v>0</v>
      </c>
      <c r="H137" s="41"/>
      <c r="I137" s="45">
        <f t="shared" si="4"/>
        <v>0</v>
      </c>
    </row>
    <row r="138" spans="1:9" s="1" customFormat="1" ht="9.75" customHeight="1" x14ac:dyDescent="0.2">
      <c r="A138" s="5"/>
      <c r="B138" s="46" t="s">
        <v>32</v>
      </c>
      <c r="C138" s="260" t="s">
        <v>231</v>
      </c>
      <c r="D138" s="261"/>
      <c r="E138" s="261"/>
      <c r="F138" s="261"/>
      <c r="G138" s="261"/>
      <c r="H138" s="261"/>
      <c r="I138" s="262"/>
    </row>
    <row r="139" spans="1:9" s="1" customFormat="1" ht="9.75" x14ac:dyDescent="0.2">
      <c r="A139" s="36">
        <f>A137+1</f>
        <v>79</v>
      </c>
      <c r="B139" s="38" t="s">
        <v>232</v>
      </c>
      <c r="C139" s="39" t="s">
        <v>233</v>
      </c>
      <c r="D139" s="40" t="s">
        <v>151</v>
      </c>
      <c r="E139" s="47">
        <v>18</v>
      </c>
      <c r="F139" s="43"/>
      <c r="G139" s="44">
        <f>E139*F139</f>
        <v>0</v>
      </c>
      <c r="H139" s="41"/>
      <c r="I139" s="45">
        <f>E139*H139</f>
        <v>0</v>
      </c>
    </row>
    <row r="140" spans="1:9" s="1" customFormat="1" ht="9.75" customHeight="1" x14ac:dyDescent="0.2">
      <c r="A140" s="5"/>
      <c r="B140" s="46" t="s">
        <v>32</v>
      </c>
      <c r="C140" s="260" t="s">
        <v>234</v>
      </c>
      <c r="D140" s="261"/>
      <c r="E140" s="261"/>
      <c r="F140" s="261"/>
      <c r="G140" s="261"/>
      <c r="H140" s="261"/>
      <c r="I140" s="262"/>
    </row>
    <row r="141" spans="1:9" s="1" customFormat="1" ht="9.75" x14ac:dyDescent="0.2">
      <c r="A141" s="36">
        <f>A139+1</f>
        <v>80</v>
      </c>
      <c r="B141" s="38" t="s">
        <v>235</v>
      </c>
      <c r="C141" s="39" t="s">
        <v>236</v>
      </c>
      <c r="D141" s="40" t="s">
        <v>151</v>
      </c>
      <c r="E141" s="47">
        <v>12</v>
      </c>
      <c r="F141" s="43"/>
      <c r="G141" s="44">
        <f>E141*F141</f>
        <v>0</v>
      </c>
      <c r="H141" s="41"/>
      <c r="I141" s="45">
        <f>E141*H141</f>
        <v>0</v>
      </c>
    </row>
    <row r="142" spans="1:9" s="1" customFormat="1" ht="9.75" x14ac:dyDescent="0.2">
      <c r="A142" s="36">
        <f>A141+1</f>
        <v>81</v>
      </c>
      <c r="B142" s="38" t="s">
        <v>237</v>
      </c>
      <c r="C142" s="39" t="s">
        <v>238</v>
      </c>
      <c r="D142" s="40" t="s">
        <v>151</v>
      </c>
      <c r="E142" s="47">
        <v>12</v>
      </c>
      <c r="F142" s="43"/>
      <c r="G142" s="44">
        <f>E142*F142</f>
        <v>0</v>
      </c>
      <c r="H142" s="41"/>
      <c r="I142" s="45">
        <f>E142*H142</f>
        <v>0</v>
      </c>
    </row>
    <row r="143" spans="1:9" s="1" customFormat="1" ht="9.75" customHeight="1" x14ac:dyDescent="0.2">
      <c r="A143" s="5"/>
      <c r="B143" s="46" t="s">
        <v>32</v>
      </c>
      <c r="C143" s="260" t="s">
        <v>53</v>
      </c>
      <c r="D143" s="261"/>
      <c r="E143" s="261"/>
      <c r="F143" s="261"/>
      <c r="G143" s="261"/>
      <c r="H143" s="261"/>
      <c r="I143" s="262"/>
    </row>
    <row r="144" spans="1:9" s="1" customFormat="1" ht="9.75" x14ac:dyDescent="0.2">
      <c r="A144" s="36">
        <f>A142+1</f>
        <v>82</v>
      </c>
      <c r="B144" s="38" t="s">
        <v>239</v>
      </c>
      <c r="C144" s="39" t="s">
        <v>240</v>
      </c>
      <c r="D144" s="40" t="s">
        <v>151</v>
      </c>
      <c r="E144" s="47">
        <v>3</v>
      </c>
      <c r="F144" s="43"/>
      <c r="G144" s="44">
        <f>E144*F144</f>
        <v>0</v>
      </c>
      <c r="H144" s="41"/>
      <c r="I144" s="45">
        <f>E144*H144</f>
        <v>0</v>
      </c>
    </row>
    <row r="145" spans="1:9" s="1" customFormat="1" ht="9.75" x14ac:dyDescent="0.2">
      <c r="A145" s="36">
        <f>A144+1</f>
        <v>83</v>
      </c>
      <c r="B145" s="38" t="s">
        <v>241</v>
      </c>
      <c r="C145" s="39" t="s">
        <v>242</v>
      </c>
      <c r="D145" s="40" t="s">
        <v>151</v>
      </c>
      <c r="E145" s="47">
        <v>3</v>
      </c>
      <c r="F145" s="43"/>
      <c r="G145" s="44">
        <f>E145*F145</f>
        <v>0</v>
      </c>
      <c r="H145" s="41"/>
      <c r="I145" s="45">
        <f>E145*H145</f>
        <v>0</v>
      </c>
    </row>
    <row r="146" spans="1:9" s="1" customFormat="1" ht="9.75" customHeight="1" x14ac:dyDescent="0.2">
      <c r="A146" s="5"/>
      <c r="B146" s="46" t="s">
        <v>32</v>
      </c>
      <c r="C146" s="260" t="s">
        <v>243</v>
      </c>
      <c r="D146" s="261"/>
      <c r="E146" s="261"/>
      <c r="F146" s="261"/>
      <c r="G146" s="261"/>
      <c r="H146" s="261"/>
      <c r="I146" s="262"/>
    </row>
    <row r="147" spans="1:9" s="1" customFormat="1" ht="9.75" x14ac:dyDescent="0.2">
      <c r="A147" s="36">
        <f>A145+1</f>
        <v>84</v>
      </c>
      <c r="B147" s="38" t="s">
        <v>244</v>
      </c>
      <c r="C147" s="39" t="s">
        <v>245</v>
      </c>
      <c r="D147" s="40" t="s">
        <v>151</v>
      </c>
      <c r="E147" s="47">
        <v>1</v>
      </c>
      <c r="F147" s="43"/>
      <c r="G147" s="44">
        <f>E147*F147</f>
        <v>0</v>
      </c>
      <c r="H147" s="41"/>
      <c r="I147" s="45">
        <f>E147*H147</f>
        <v>0</v>
      </c>
    </row>
    <row r="148" spans="1:9" s="1" customFormat="1" ht="9.75" x14ac:dyDescent="0.2">
      <c r="A148" s="36">
        <f>A147+1</f>
        <v>85</v>
      </c>
      <c r="B148" s="38" t="s">
        <v>246</v>
      </c>
      <c r="C148" s="39" t="s">
        <v>247</v>
      </c>
      <c r="D148" s="40" t="s">
        <v>151</v>
      </c>
      <c r="E148" s="47">
        <v>1</v>
      </c>
      <c r="F148" s="43"/>
      <c r="G148" s="44">
        <f>E148*F148</f>
        <v>0</v>
      </c>
      <c r="H148" s="41"/>
      <c r="I148" s="45">
        <f>E148*H148</f>
        <v>0</v>
      </c>
    </row>
    <row r="149" spans="1:9" s="1" customFormat="1" ht="9.75" customHeight="1" x14ac:dyDescent="0.2">
      <c r="A149" s="5"/>
      <c r="B149" s="46" t="s">
        <v>32</v>
      </c>
      <c r="C149" s="260" t="s">
        <v>248</v>
      </c>
      <c r="D149" s="261"/>
      <c r="E149" s="261"/>
      <c r="F149" s="261"/>
      <c r="G149" s="261"/>
      <c r="H149" s="261"/>
      <c r="I149" s="262"/>
    </row>
    <row r="150" spans="1:9" s="1" customFormat="1" ht="9.75" x14ac:dyDescent="0.2">
      <c r="A150" s="36">
        <f>A148+1</f>
        <v>86</v>
      </c>
      <c r="B150" s="38" t="s">
        <v>249</v>
      </c>
      <c r="C150" s="39" t="s">
        <v>250</v>
      </c>
      <c r="D150" s="40" t="s">
        <v>151</v>
      </c>
      <c r="E150" s="47">
        <v>1</v>
      </c>
      <c r="F150" s="43"/>
      <c r="G150" s="44">
        <f>E150*F150</f>
        <v>0</v>
      </c>
      <c r="H150" s="41"/>
      <c r="I150" s="45">
        <f>E150*H150</f>
        <v>0</v>
      </c>
    </row>
    <row r="151" spans="1:9" s="1" customFormat="1" ht="9.75" x14ac:dyDescent="0.2">
      <c r="A151" s="36">
        <f>A150+1</f>
        <v>87</v>
      </c>
      <c r="B151" s="38" t="s">
        <v>251</v>
      </c>
      <c r="C151" s="39" t="s">
        <v>252</v>
      </c>
      <c r="D151" s="40" t="s">
        <v>151</v>
      </c>
      <c r="E151" s="47">
        <v>1</v>
      </c>
      <c r="F151" s="43"/>
      <c r="G151" s="44">
        <f>E151*F151</f>
        <v>0</v>
      </c>
      <c r="H151" s="41"/>
      <c r="I151" s="45">
        <f>E151*H151</f>
        <v>0</v>
      </c>
    </row>
    <row r="152" spans="1:9" s="1" customFormat="1" ht="9.75" x14ac:dyDescent="0.2">
      <c r="A152" s="36">
        <f>A151+1</f>
        <v>88</v>
      </c>
      <c r="B152" s="38" t="s">
        <v>253</v>
      </c>
      <c r="C152" s="39" t="s">
        <v>254</v>
      </c>
      <c r="D152" s="40" t="s">
        <v>83</v>
      </c>
      <c r="E152" s="47">
        <v>1</v>
      </c>
      <c r="F152" s="43"/>
      <c r="G152" s="44">
        <f>E152*F152</f>
        <v>0</v>
      </c>
      <c r="H152" s="41"/>
      <c r="I152" s="45">
        <f>E152*H152</f>
        <v>0</v>
      </c>
    </row>
    <row r="153" spans="1:9" s="19" customFormat="1" ht="12" thickBot="1" x14ac:dyDescent="0.25">
      <c r="A153" s="48"/>
      <c r="B153" s="50" t="s">
        <v>255</v>
      </c>
      <c r="C153" s="51" t="s">
        <v>256</v>
      </c>
      <c r="D153" s="49"/>
      <c r="E153" s="49"/>
      <c r="F153" s="52"/>
      <c r="G153" s="54">
        <f>SUM(G85:G152)</f>
        <v>0</v>
      </c>
      <c r="H153" s="53"/>
      <c r="I153" s="55">
        <f>SUM(I85:I152)</f>
        <v>0</v>
      </c>
    </row>
    <row r="154" spans="1:9" ht="13.5" thickBot="1" x14ac:dyDescent="0.25">
      <c r="A154" s="67"/>
      <c r="B154" s="67"/>
      <c r="C154" s="67"/>
      <c r="D154" s="67"/>
      <c r="E154" s="67"/>
      <c r="F154" s="67"/>
      <c r="G154" s="67"/>
      <c r="H154" s="67"/>
      <c r="I154" s="67"/>
    </row>
    <row r="155" spans="1:9" s="19" customFormat="1" ht="13.5" thickBot="1" x14ac:dyDescent="0.25">
      <c r="A155" s="68"/>
      <c r="B155" s="69"/>
      <c r="C155" s="71" t="s">
        <v>257</v>
      </c>
      <c r="D155" s="70"/>
      <c r="E155" s="70"/>
      <c r="F155" s="70"/>
      <c r="G155" s="70"/>
      <c r="H155" s="263">
        <f>'KRYCÍ LIST'!E20</f>
        <v>0</v>
      </c>
      <c r="I155" s="172"/>
    </row>
  </sheetData>
  <mergeCells count="52">
    <mergeCell ref="C33:I33"/>
    <mergeCell ref="A1:G1"/>
    <mergeCell ref="H1:I1"/>
    <mergeCell ref="A2:G2"/>
    <mergeCell ref="H2:I2"/>
    <mergeCell ref="A4:I4"/>
    <mergeCell ref="B6:B8"/>
    <mergeCell ref="C6:C8"/>
    <mergeCell ref="D6:D8"/>
    <mergeCell ref="E6:E8"/>
    <mergeCell ref="F6:I6"/>
    <mergeCell ref="F7:G7"/>
    <mergeCell ref="H7:I7"/>
    <mergeCell ref="C13:I13"/>
    <mergeCell ref="C23:I23"/>
    <mergeCell ref="C31:I31"/>
    <mergeCell ref="C35:I35"/>
    <mergeCell ref="C37:I37"/>
    <mergeCell ref="B44:B46"/>
    <mergeCell ref="C44:C46"/>
    <mergeCell ref="D44:D46"/>
    <mergeCell ref="E44:E46"/>
    <mergeCell ref="F44:I44"/>
    <mergeCell ref="F45:G45"/>
    <mergeCell ref="H45:I45"/>
    <mergeCell ref="B79:B81"/>
    <mergeCell ref="C79:C81"/>
    <mergeCell ref="D79:D81"/>
    <mergeCell ref="E79:E81"/>
    <mergeCell ref="F79:I79"/>
    <mergeCell ref="F80:G80"/>
    <mergeCell ref="H80:I80"/>
    <mergeCell ref="C119:I119"/>
    <mergeCell ref="C88:I88"/>
    <mergeCell ref="C91:I91"/>
    <mergeCell ref="C94:I94"/>
    <mergeCell ref="C97:I97"/>
    <mergeCell ref="C100:I100"/>
    <mergeCell ref="C103:I103"/>
    <mergeCell ref="C106:I106"/>
    <mergeCell ref="C109:I109"/>
    <mergeCell ref="C112:I112"/>
    <mergeCell ref="C114:I114"/>
    <mergeCell ref="C116:I116"/>
    <mergeCell ref="C149:I149"/>
    <mergeCell ref="H155:I155"/>
    <mergeCell ref="C122:I122"/>
    <mergeCell ref="C125:I125"/>
    <mergeCell ref="C138:I138"/>
    <mergeCell ref="C140:I140"/>
    <mergeCell ref="C143:I143"/>
    <mergeCell ref="C146:I146"/>
  </mergeCells>
  <printOptions horizontalCentered="1"/>
  <pageMargins left="0.39375000000000004" right="0.39375000000000004" top="0.59027777777777779" bottom="0.59027777777777779" header="0.3" footer="0.3"/>
  <pageSetup paperSize="9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SOUHRNNÝ LIST STAVBY</vt:lpstr>
      <vt:lpstr>REKAPITULACE OBJEKTŮ STAVBY</vt:lpstr>
      <vt:lpstr>KRYCÍ LIST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Komůrka</dc:creator>
  <cp:lastModifiedBy>Věra Halfarová</cp:lastModifiedBy>
  <dcterms:created xsi:type="dcterms:W3CDTF">2025-06-09T19:21:24Z</dcterms:created>
  <dcterms:modified xsi:type="dcterms:W3CDTF">2025-08-06T06:31:08Z</dcterms:modified>
</cp:coreProperties>
</file>